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arkusz5\"/>
    </mc:Choice>
  </mc:AlternateContent>
  <bookViews>
    <workbookView xWindow="0" yWindow="0" windowWidth="19410" windowHeight="8250" tabRatio="851"/>
  </bookViews>
  <sheets>
    <sheet name="Funkcje" sheetId="23" r:id="rId1"/>
    <sheet name="SUMA" sheetId="15" r:id="rId2"/>
    <sheet name="ŚREDNIA" sheetId="18" r:id="rId3"/>
    <sheet name="MAX MIN" sheetId="16" r:id="rId4"/>
    <sheet name="ZAOKR" sheetId="17" r:id="rId5"/>
    <sheet name="ILE.NIEPUSTYCH" sheetId="9" r:id="rId6"/>
    <sheet name="JEŻELI" sheetId="4" r:id="rId7"/>
    <sheet name="LICZ.JEŻELI" sheetId="24" r:id="rId8"/>
    <sheet name="Zadanie1 LISTA OBECNOŚCI" sheetId="19" r:id="rId9"/>
    <sheet name="Zadanie2 Stawka VAT" sheetId="26" r:id="rId10"/>
  </sheets>
  <definedNames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ed" localSheetId="2">#REF!</definedName>
    <definedName name="Red">#REF!</definedName>
    <definedName name="Yellow" localSheetId="2">#REF!</definedName>
    <definedName name="Yellow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4" l="1"/>
  <c r="D18" i="24"/>
  <c r="D15" i="4"/>
  <c r="D16" i="4"/>
  <c r="D17" i="4"/>
  <c r="D18" i="4"/>
  <c r="D27" i="4"/>
  <c r="D28" i="4"/>
  <c r="D29" i="4"/>
  <c r="D30" i="4"/>
  <c r="D41" i="4"/>
  <c r="D42" i="4"/>
  <c r="D43" i="4"/>
  <c r="D26" i="4" l="1"/>
  <c r="D14" i="4"/>
  <c r="D118" i="4"/>
  <c r="D119" i="4"/>
  <c r="D120" i="4"/>
  <c r="D121" i="4"/>
  <c r="D122" i="4"/>
  <c r="D123" i="4"/>
  <c r="D124" i="4"/>
  <c r="D125" i="4"/>
  <c r="D126" i="4"/>
  <c r="D117" i="4"/>
  <c r="D99" i="4"/>
  <c r="E99" i="4" s="1"/>
  <c r="D100" i="4"/>
  <c r="E100" i="4" s="1"/>
  <c r="D101" i="4"/>
  <c r="E101" i="4" s="1"/>
  <c r="D102" i="4"/>
  <c r="E102" i="4" s="1"/>
  <c r="D40" i="4"/>
  <c r="G13" i="9" l="1"/>
  <c r="G11" i="9"/>
  <c r="G12" i="9"/>
  <c r="F26" i="17"/>
  <c r="F16" i="17"/>
  <c r="G9" i="16"/>
  <c r="G10" i="16"/>
  <c r="E44" i="18"/>
</calcChain>
</file>

<file path=xl/sharedStrings.xml><?xml version="1.0" encoding="utf-8"?>
<sst xmlns="http://schemas.openxmlformats.org/spreadsheetml/2006/main" count="574" uniqueCount="318">
  <si>
    <t>np. = A5 + C3</t>
  </si>
  <si>
    <t xml:space="preserve">      = B6 / K2 * 100</t>
  </si>
  <si>
    <t xml:space="preserve">      = A2 - ( w3 - 4) + 222 / 0,2</t>
  </si>
  <si>
    <t xml:space="preserve">     =SUMA ( A2:F2)</t>
  </si>
  <si>
    <t>produkt 1</t>
  </si>
  <si>
    <t>produkt 2</t>
  </si>
  <si>
    <t>produkt 3</t>
  </si>
  <si>
    <t>produkt 4</t>
  </si>
  <si>
    <t>produkt 5</t>
  </si>
  <si>
    <t>produkt 6</t>
  </si>
  <si>
    <t>produkt 7</t>
  </si>
  <si>
    <t>SUMA</t>
  </si>
  <si>
    <t>ŚREDNIA</t>
  </si>
  <si>
    <t xml:space="preserve"> </t>
  </si>
  <si>
    <t>czas:</t>
  </si>
  <si>
    <t>zawodnik 1</t>
  </si>
  <si>
    <t>zawodnik 5</t>
  </si>
  <si>
    <t>zawodnik 8</t>
  </si>
  <si>
    <t>zawodnik 10</t>
  </si>
  <si>
    <t>zawodnik 3</t>
  </si>
  <si>
    <t>zawodnik 9</t>
  </si>
  <si>
    <t>zawodnik 6</t>
  </si>
  <si>
    <t>zawodnik 4</t>
  </si>
  <si>
    <t>nie klasyfikowany</t>
  </si>
  <si>
    <t>zawodnik 7</t>
  </si>
  <si>
    <t>zawodnik 2</t>
  </si>
  <si>
    <t>Najlepszy czas:</t>
  </si>
  <si>
    <t>Najgorszy czas:</t>
  </si>
  <si>
    <t>liczba</t>
  </si>
  <si>
    <t>ZAOKR()</t>
  </si>
  <si>
    <t>liczba cyfr</t>
  </si>
  <si>
    <t>styczeń</t>
  </si>
  <si>
    <t>luty</t>
  </si>
  <si>
    <t>marzec</t>
  </si>
  <si>
    <t>kwiecień</t>
  </si>
  <si>
    <t>maj</t>
  </si>
  <si>
    <t>czerwiec</t>
  </si>
  <si>
    <t>lipiec</t>
  </si>
  <si>
    <t>Ilość przyznanych rabatów dla klienta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</si>
  <si>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</si>
  <si>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</si>
  <si>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</si>
  <si>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</si>
  <si>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</si>
  <si>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</si>
  <si>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</si>
  <si>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</si>
  <si>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</si>
  <si>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</si>
  <si>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Ilość  przyznanych rabatów w miesiącu</t>
  </si>
  <si>
    <t>Zbiór liczb</t>
  </si>
  <si>
    <t>Liczba większa od 5</t>
  </si>
  <si>
    <t>Liczba mniejsza od 20</t>
  </si>
  <si>
    <t>produkt A</t>
  </si>
  <si>
    <t>produkt B</t>
  </si>
  <si>
    <t>produkt C</t>
  </si>
  <si>
    <t>produkt D</t>
  </si>
  <si>
    <t>produkt E</t>
  </si>
  <si>
    <t>produkt F</t>
  </si>
  <si>
    <t>produkt G</t>
  </si>
  <si>
    <t>Premia jednorazowa stała</t>
  </si>
  <si>
    <t>Próg premii</t>
  </si>
  <si>
    <t>Wartość premii</t>
  </si>
  <si>
    <t>Pracownik</t>
  </si>
  <si>
    <t>Wartość sprzedaży</t>
  </si>
  <si>
    <t>Czy przyznana premia</t>
  </si>
  <si>
    <t>liczby większe od...</t>
  </si>
  <si>
    <t>zawierające "tekst"</t>
  </si>
  <si>
    <t>Pracownik 1</t>
  </si>
  <si>
    <t>Pracownik 2</t>
  </si>
  <si>
    <t>Pracownik 3</t>
  </si>
  <si>
    <t>Pracownik 4</t>
  </si>
  <si>
    <t>Pracownik 5</t>
  </si>
  <si>
    <t>pracował</t>
  </si>
  <si>
    <t>nie pracował</t>
  </si>
  <si>
    <t>Ile dni pracował</t>
  </si>
  <si>
    <t>Pn.</t>
  </si>
  <si>
    <t>Wt.</t>
  </si>
  <si>
    <t>Śr.</t>
  </si>
  <si>
    <t>Czw.</t>
  </si>
  <si>
    <t>Pt.</t>
  </si>
  <si>
    <t>Ilość dni ze sprzedażą &lt;100 szt.</t>
  </si>
  <si>
    <t>Towar A</t>
  </si>
  <si>
    <t>Towar B</t>
  </si>
  <si>
    <t>Towar C</t>
  </si>
  <si>
    <t>Towar D</t>
  </si>
  <si>
    <t>Towar E</t>
  </si>
  <si>
    <t>Na rysunku 1. jest przedstawione gotowe zadanie.</t>
  </si>
  <si>
    <t>Uczeń</t>
  </si>
  <si>
    <t>poniedziałek</t>
  </si>
  <si>
    <t>wtorek</t>
  </si>
  <si>
    <t>środa</t>
  </si>
  <si>
    <t>czwartek</t>
  </si>
  <si>
    <t>piątek</t>
  </si>
  <si>
    <t>liczba dni nieobecności ucznia (nieobecny, zwolniony, zawody)</t>
  </si>
  <si>
    <t>Informacja dla wychowawcy o dużej liczbie nieobecności nieusprawiedliwionych.</t>
  </si>
  <si>
    <t>Uczeń 1</t>
  </si>
  <si>
    <t>zwolniony</t>
  </si>
  <si>
    <t>Uczeń 2</t>
  </si>
  <si>
    <t>nieobecny</t>
  </si>
  <si>
    <t>Uczeń 3</t>
  </si>
  <si>
    <t>zawody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</si>
  <si>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</si>
  <si>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</si>
  <si>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</si>
  <si>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</si>
  <si>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</si>
  <si>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</si>
  <si>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</si>
  <si>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</si>
  <si>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</si>
  <si>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</si>
  <si>
    <t>Uczeń 14</t>
  </si>
  <si>
    <t>Uczeń 15</t>
  </si>
  <si>
    <t>Uczeń 16</t>
  </si>
  <si>
    <t>Uczeń 17</t>
  </si>
  <si>
    <t>Uczeń 18</t>
  </si>
  <si>
    <t>Uczeń 19</t>
  </si>
  <si>
    <t>Uczeń 20</t>
  </si>
  <si>
    <t>liczba uczniów nieobecnych danego dnia</t>
  </si>
  <si>
    <t>Na rysunku 2 jest sprzedstawione gotowe zadanie</t>
  </si>
  <si>
    <t>Waluta</t>
  </si>
  <si>
    <t>Stawka VAT</t>
  </si>
  <si>
    <t>PLN</t>
  </si>
  <si>
    <t>inne</t>
  </si>
  <si>
    <t>Numer produktu</t>
  </si>
  <si>
    <t>Cena</t>
  </si>
  <si>
    <t>Cena z VAT</t>
  </si>
  <si>
    <t>DT6630</t>
  </si>
  <si>
    <t>DT7596</t>
  </si>
  <si>
    <t>DT7354</t>
  </si>
  <si>
    <t>CHF</t>
  </si>
  <si>
    <t>DT7780</t>
  </si>
  <si>
    <t>EUR</t>
  </si>
  <si>
    <t>DT1466</t>
  </si>
  <si>
    <t>USD</t>
  </si>
  <si>
    <t>DT5715</t>
  </si>
  <si>
    <t>DT11975</t>
  </si>
  <si>
    <t>DT14206</t>
  </si>
  <si>
    <t>DT17379</t>
  </si>
  <si>
    <t>DT7140</t>
  </si>
  <si>
    <t>DT13710</t>
  </si>
  <si>
    <t>DT12254</t>
  </si>
  <si>
    <t>DT8149</t>
  </si>
  <si>
    <t>DT8570</t>
  </si>
  <si>
    <t>DT13362</t>
  </si>
  <si>
    <t>DT7204</t>
  </si>
  <si>
    <t>DT19294</t>
  </si>
  <si>
    <t>DT2970</t>
  </si>
  <si>
    <t>DT13604</t>
  </si>
  <si>
    <t>DT14917</t>
  </si>
  <si>
    <t>DT17480</t>
  </si>
  <si>
    <t>DT1334</t>
  </si>
  <si>
    <t>DT17329</t>
  </si>
  <si>
    <t>DT12075</t>
  </si>
  <si>
    <t>DT15403</t>
  </si>
  <si>
    <t>DT17906</t>
  </si>
  <si>
    <t>DT4758</t>
  </si>
  <si>
    <t>DT8263</t>
  </si>
  <si>
    <t>DT6891</t>
  </si>
  <si>
    <t>DT12126</t>
  </si>
  <si>
    <t>DT11255</t>
  </si>
  <si>
    <t>DT14109</t>
  </si>
  <si>
    <t>DT7030</t>
  </si>
  <si>
    <t>DT10160</t>
  </si>
  <si>
    <t>DT3372</t>
  </si>
  <si>
    <t>DT17040</t>
  </si>
  <si>
    <t>DT4772</t>
  </si>
  <si>
    <t>DT2449</t>
  </si>
  <si>
    <t>DT10673</t>
  </si>
  <si>
    <t>DT16411</t>
  </si>
  <si>
    <t>DT1376</t>
  </si>
  <si>
    <t>DT16926</t>
  </si>
  <si>
    <t>DT1897</t>
  </si>
  <si>
    <t>DT17136</t>
  </si>
  <si>
    <t>DT10566</t>
  </si>
  <si>
    <t>DT1678</t>
  </si>
  <si>
    <t>DT12214</t>
  </si>
  <si>
    <t>DT8651</t>
  </si>
  <si>
    <t>DT8078</t>
  </si>
  <si>
    <t>DT11354</t>
  </si>
  <si>
    <t>DT4861</t>
  </si>
  <si>
    <t>DT11482</t>
  </si>
  <si>
    <t>DT1429</t>
  </si>
  <si>
    <t>DT17613</t>
  </si>
  <si>
    <t>DT18518</t>
  </si>
  <si>
    <t>DT2782</t>
  </si>
  <si>
    <t>DT10831</t>
  </si>
  <si>
    <t>DT18901</t>
  </si>
  <si>
    <t>DT1255</t>
  </si>
  <si>
    <t>DT17956</t>
  </si>
  <si>
    <t>DT16012</t>
  </si>
  <si>
    <t>DT17785</t>
  </si>
  <si>
    <t>DT5998</t>
  </si>
  <si>
    <t>DT15820</t>
  </si>
  <si>
    <t>DT18448</t>
  </si>
  <si>
    <t>DT2377</t>
  </si>
  <si>
    <t>DT10428</t>
  </si>
  <si>
    <t>DT14601</t>
  </si>
  <si>
    <t>DT16118</t>
  </si>
  <si>
    <t>DT12326</t>
  </si>
  <si>
    <t>DT1615</t>
  </si>
  <si>
    <t>DT2658</t>
  </si>
  <si>
    <t>DT6336</t>
  </si>
  <si>
    <t>DT15000</t>
  </si>
  <si>
    <t>DT3252</t>
  </si>
  <si>
    <t>DT13423</t>
  </si>
  <si>
    <t>DT14668</t>
  </si>
  <si>
    <t>DT17958</t>
  </si>
  <si>
    <t>DT11549</t>
  </si>
  <si>
    <t>DT15130</t>
  </si>
  <si>
    <t>Funkcja ILE.NIEPUSTYCH     w języku angielskim =COUNTA</t>
  </si>
  <si>
    <t>Funkcja LICZ.JEŻELI   w języku angielskim COUNTIF</t>
  </si>
  <si>
    <r>
      <t>JEŻELI (</t>
    </r>
    <r>
      <rPr>
        <sz val="18"/>
        <color rgb="FF0070C0"/>
        <rFont val="Arial"/>
        <family val="2"/>
        <charset val="238"/>
      </rPr>
      <t xml:space="preserve"> test_logiczny</t>
    </r>
    <r>
      <rPr>
        <sz val="18"/>
        <rFont val="Arial"/>
        <charset val="238"/>
      </rPr>
      <t xml:space="preserve"> ; </t>
    </r>
    <r>
      <rPr>
        <sz val="18"/>
        <color rgb="FF00B050"/>
        <rFont val="Arial"/>
        <family val="2"/>
        <charset val="238"/>
      </rPr>
      <t>wartość_jeżeli_prawda</t>
    </r>
    <r>
      <rPr>
        <sz val="18"/>
        <rFont val="Arial"/>
        <charset val="238"/>
      </rPr>
      <t xml:space="preserve"> ; </t>
    </r>
    <r>
      <rPr>
        <sz val="18"/>
        <color rgb="FFFF0000"/>
        <rFont val="Arial"/>
        <family val="2"/>
        <charset val="238"/>
      </rPr>
      <t>wartość_jeżeli_fałsz</t>
    </r>
    <r>
      <rPr>
        <sz val="18"/>
        <rFont val="Arial"/>
        <charset val="238"/>
      </rPr>
      <t xml:space="preserve"> )</t>
    </r>
  </si>
  <si>
    <r>
      <rPr>
        <sz val="18"/>
        <color rgb="FF0070C0"/>
        <rFont val="Arial"/>
        <family val="2"/>
        <charset val="238"/>
      </rPr>
      <t>Test logiczny</t>
    </r>
    <r>
      <rPr>
        <sz val="18"/>
        <rFont val="Arial"/>
        <family val="2"/>
        <charset val="238"/>
      </rPr>
      <t xml:space="preserve"> zwraca wartość</t>
    </r>
    <r>
      <rPr>
        <sz val="18"/>
        <color rgb="FF00B050"/>
        <rFont val="Arial"/>
        <family val="2"/>
        <charset val="238"/>
      </rPr>
      <t xml:space="preserve"> PRAWDA</t>
    </r>
    <r>
      <rPr>
        <sz val="18"/>
        <rFont val="Arial"/>
        <family val="2"/>
        <charset val="238"/>
      </rPr>
      <t xml:space="preserve"> lub </t>
    </r>
    <r>
      <rPr>
        <sz val="18"/>
        <color rgb="FFFF0000"/>
        <rFont val="Arial"/>
        <family val="2"/>
        <charset val="238"/>
      </rPr>
      <t>FAŁSZ</t>
    </r>
    <r>
      <rPr>
        <sz val="18"/>
        <rFont val="Arial"/>
        <family val="2"/>
        <charset val="238"/>
      </rPr>
      <t>, w zależności od wyniku</t>
    </r>
  </si>
  <si>
    <t>Kryteriami mogą być np.</t>
  </si>
  <si>
    <t>liczba dni nieobecności nieusprawiedliwionych (zlicz tylko "nieobency")</t>
  </si>
  <si>
    <t xml:space="preserve">     SUMA</t>
  </si>
  <si>
    <t xml:space="preserve">     ŚREDNIA</t>
  </si>
  <si>
    <t xml:space="preserve">     JEŻELI</t>
  </si>
  <si>
    <t>Funkcja   SUMA     (w języku angielskim SUM)</t>
  </si>
  <si>
    <t>Funkcja Średnia     w języku angielskim AVERAGE</t>
  </si>
  <si>
    <t>Funkcja ZAOKR    w języku angielskim ROUND</t>
  </si>
  <si>
    <r>
      <rPr>
        <sz val="18"/>
        <rFont val="Arial"/>
        <family val="2"/>
        <charset val="238"/>
      </rPr>
      <t xml:space="preserve">ZAOKR ( </t>
    </r>
    <r>
      <rPr>
        <b/>
        <sz val="18"/>
        <color rgb="FF00B050"/>
        <rFont val="Arial"/>
        <family val="2"/>
        <charset val="238"/>
      </rPr>
      <t>liczba</t>
    </r>
    <r>
      <rPr>
        <sz val="18"/>
        <rFont val="Arial"/>
        <family val="2"/>
        <charset val="238"/>
      </rPr>
      <t xml:space="preserve"> ; </t>
    </r>
    <r>
      <rPr>
        <b/>
        <sz val="18"/>
        <color rgb="FF0070C0"/>
        <rFont val="Arial"/>
        <family val="2"/>
        <charset val="238"/>
      </rPr>
      <t>liczba_cyfr</t>
    </r>
    <r>
      <rPr>
        <sz val="18"/>
        <rFont val="Arial"/>
        <family val="2"/>
        <charset val="238"/>
      </rPr>
      <t xml:space="preserve"> )</t>
    </r>
  </si>
  <si>
    <t>W kolumnie "Czy przyznana premia" ma pojawić się napis TAK, jeśli została przyznana premia lub napis NIE jeżeli premia nie została przyznana.</t>
  </si>
  <si>
    <r>
      <t xml:space="preserve">Funkcje obliczające można wstawiać na </t>
    </r>
    <r>
      <rPr>
        <b/>
        <sz val="16"/>
        <rFont val="Arial"/>
        <family val="2"/>
        <charset val="238"/>
      </rPr>
      <t>dwa sposoby</t>
    </r>
    <r>
      <rPr>
        <sz val="16"/>
        <rFont val="Arial"/>
        <family val="2"/>
        <charset val="238"/>
      </rPr>
      <t xml:space="preserve">, 
poprzez narzędzia </t>
    </r>
    <r>
      <rPr>
        <u/>
        <sz val="16"/>
        <rFont val="Arial"/>
        <family val="2"/>
        <charset val="238"/>
      </rPr>
      <t>autosumowania</t>
    </r>
    <r>
      <rPr>
        <sz val="16"/>
        <rFont val="Arial"/>
        <family val="2"/>
        <charset val="238"/>
      </rPr>
      <t xml:space="preserve"> oraz przez napisanie </t>
    </r>
    <r>
      <rPr>
        <u/>
        <sz val="16"/>
        <rFont val="Arial"/>
        <family val="2"/>
        <charset val="238"/>
      </rPr>
      <t>formuły</t>
    </r>
    <r>
      <rPr>
        <sz val="16"/>
        <rFont val="Arial"/>
        <family val="2"/>
        <charset val="238"/>
      </rPr>
      <t xml:space="preserve"> zawierającej funkcję </t>
    </r>
    <r>
      <rPr>
        <u/>
        <sz val="16"/>
        <rFont val="Arial"/>
        <family val="2"/>
        <charset val="238"/>
      </rPr>
      <t>SUMA</t>
    </r>
  </si>
  <si>
    <t>Przykład 1.</t>
  </si>
  <si>
    <r>
      <rPr>
        <sz val="16"/>
        <rFont val="Arial"/>
        <family val="2"/>
        <charset val="238"/>
      </rPr>
      <t>Przykład 2</t>
    </r>
    <r>
      <rPr>
        <sz val="10"/>
        <rFont val="Arial"/>
        <charset val="238"/>
      </rPr>
      <t>.</t>
    </r>
  </si>
  <si>
    <t>produkt 8</t>
  </si>
  <si>
    <t>produkt 9</t>
  </si>
  <si>
    <t>produkt10</t>
  </si>
  <si>
    <t>produkt 11</t>
  </si>
  <si>
    <t>produkt 12</t>
  </si>
  <si>
    <t>produkt 13</t>
  </si>
  <si>
    <t>produkt 14</t>
  </si>
  <si>
    <t>produkt 15</t>
  </si>
  <si>
    <t>Zakresy możesz podać na dwa sposoby:</t>
  </si>
  <si>
    <r>
      <rPr>
        <b/>
        <sz val="16"/>
        <color rgb="FF0070C0"/>
        <rFont val="Arial"/>
        <family val="2"/>
        <charset val="238"/>
      </rPr>
      <t>Przykład 1.</t>
    </r>
    <r>
      <rPr>
        <sz val="16"/>
        <color rgb="FF0070C0"/>
        <rFont val="Arial"/>
        <family val="2"/>
        <charset val="238"/>
      </rPr>
      <t xml:space="preserve"> Podawanie kilku zakresów komórek w jednej funkcji ŚREDNIA</t>
    </r>
  </si>
  <si>
    <r>
      <rPr>
        <b/>
        <sz val="16"/>
        <rFont val="Arial"/>
        <family val="2"/>
        <charset val="238"/>
      </rPr>
      <t xml:space="preserve">Zadanie 3. </t>
    </r>
    <r>
      <rPr>
        <sz val="16"/>
        <rFont val="Arial"/>
        <family val="2"/>
        <charset val="238"/>
      </rPr>
      <t>Oblicz średnią dla produktów od 1 do 15, które zostały sprzedane w liczbie większej niż 99 sztuk. 
Napisz formułę z funkcją SUMA i zmień zakres komórek do obliczenia sumy.</t>
    </r>
  </si>
  <si>
    <r>
      <rPr>
        <b/>
        <sz val="16"/>
        <rFont val="Arial"/>
        <family val="2"/>
        <charset val="238"/>
      </rPr>
      <t>Zadanie2.</t>
    </r>
    <r>
      <rPr>
        <sz val="16"/>
        <rFont val="Arial"/>
        <family val="2"/>
        <charset val="238"/>
      </rPr>
      <t xml:space="preserve"> Oblicz średnią dla produktów od 1 do 7 piszą formułę z funkcją ŚREDNIA.</t>
    </r>
  </si>
  <si>
    <r>
      <rPr>
        <b/>
        <sz val="14"/>
        <rFont val="Arial"/>
        <family val="2"/>
        <charset val="238"/>
      </rPr>
      <t>Zadanie.1</t>
    </r>
    <r>
      <rPr>
        <sz val="14"/>
        <rFont val="Arial"/>
        <family val="2"/>
        <charset val="238"/>
      </rPr>
      <t xml:space="preserve"> Oblicz średnią dla produktów od 1 do 7 uzywając narzędzia AUTOSUMOWANIA</t>
    </r>
  </si>
  <si>
    <r>
      <t xml:space="preserve">     Pierwszy sposób to wpisanie ręcznie zakresu w funkcji, kolejne zakresy należy oddzielić znakiem </t>
    </r>
    <r>
      <rPr>
        <b/>
        <sz val="14"/>
        <color rgb="FF0070C0"/>
        <rFont val="Arial"/>
        <family val="2"/>
        <charset val="238"/>
      </rPr>
      <t>cudzysłowia</t>
    </r>
  </si>
  <si>
    <r>
      <t xml:space="preserve">     Drugi sposób to zaznaczenie kursorem myszki zakresu komórej z przytrzymanym klawiszem </t>
    </r>
    <r>
      <rPr>
        <b/>
        <sz val="14"/>
        <color rgb="FF0070C0"/>
        <rFont val="Arial"/>
        <family val="2"/>
        <charset val="238"/>
      </rPr>
      <t>CTRL</t>
    </r>
  </si>
  <si>
    <t>Przykład 1. Formuła z funkcją MIN i MAX obliczający najlepszy i najgorszy czas osiągnięty na zawodach sportowych</t>
  </si>
  <si>
    <t>Zadanie 1. Napisz formułę z funkcją MIN i MAX obliczającą najlepszy i najgorszy czas zawodników.</t>
  </si>
  <si>
    <t>Zadanie 2. Napisz formułę z funkcją MIN i MAX obliczającą najlepszy i najgorszy czas zawodników z numerem powyżej 5.</t>
  </si>
  <si>
    <t>zawodnik 11</t>
  </si>
  <si>
    <t>zawodnik 15</t>
  </si>
  <si>
    <t>zawodnik 14</t>
  </si>
  <si>
    <t>zawodnik 13</t>
  </si>
  <si>
    <t>zawodnik 12</t>
  </si>
  <si>
    <t>Funkcja MIN i MAX</t>
  </si>
  <si>
    <t>Oblicz ile zostało przyznanych rabatów w miesiącach styczeń do lipiec dla każdego klienta.</t>
  </si>
  <si>
    <t xml:space="preserve">Zadanie 1. </t>
  </si>
  <si>
    <t>Oblicz ile zostało przyznanych rabatów w każdym miesiącu dla wszsytkich klientów.</t>
  </si>
  <si>
    <r>
      <rPr>
        <b/>
        <sz val="16"/>
        <rFont val="Arial"/>
        <family val="2"/>
        <charset val="238"/>
      </rPr>
      <t xml:space="preserve">ILE.NIEPUSTYCH ( </t>
    </r>
    <r>
      <rPr>
        <b/>
        <sz val="16"/>
        <color rgb="FF0070C0"/>
        <rFont val="Arial"/>
        <family val="2"/>
        <charset val="238"/>
      </rPr>
      <t>wartość1</t>
    </r>
    <r>
      <rPr>
        <b/>
        <sz val="16"/>
        <rFont val="Arial"/>
        <family val="2"/>
        <charset val="238"/>
      </rPr>
      <t xml:space="preserve"> ; </t>
    </r>
    <r>
      <rPr>
        <b/>
        <sz val="16"/>
        <color rgb="FF0070C0"/>
        <rFont val="Arial"/>
        <family val="2"/>
        <charset val="238"/>
      </rPr>
      <t xml:space="preserve">wartość2 </t>
    </r>
    <r>
      <rPr>
        <b/>
        <sz val="16"/>
        <rFont val="Arial"/>
        <family val="2"/>
        <charset val="238"/>
      </rPr>
      <t>;   ... )</t>
    </r>
  </si>
  <si>
    <t>Argumenty funkji można podawać na dwa sposoby</t>
  </si>
  <si>
    <t>poprzez wpisywanie ich wartości na stałe</t>
  </si>
  <si>
    <t>Wynik funkcji</t>
  </si>
  <si>
    <t>poprzez podawanie wartości komórek</t>
  </si>
  <si>
    <t>Przykład zaokrąglania liczby PI wartościami dynamicznymi z komórek</t>
  </si>
  <si>
    <t>Liczba PI</t>
  </si>
  <si>
    <t>Ilość liczb po przecinku</t>
  </si>
  <si>
    <t>Wynik</t>
  </si>
  <si>
    <t>1 sposób</t>
  </si>
  <si>
    <t>2 sposób</t>
  </si>
  <si>
    <t>Przykład zaokrąglenia liczby PI do dwóch miejsc po przecinku</t>
  </si>
  <si>
    <r>
      <t xml:space="preserve"> =ZAOKR ( </t>
    </r>
    <r>
      <rPr>
        <b/>
        <sz val="16"/>
        <color rgb="FF00B050"/>
        <rFont val="Arial"/>
        <family val="2"/>
        <charset val="238"/>
      </rPr>
      <t xml:space="preserve">D26 </t>
    </r>
    <r>
      <rPr>
        <b/>
        <sz val="16"/>
        <rFont val="Arial"/>
        <family val="2"/>
        <charset val="238"/>
      </rPr>
      <t xml:space="preserve">; </t>
    </r>
    <r>
      <rPr>
        <b/>
        <sz val="16"/>
        <color rgb="FF0070C0"/>
        <rFont val="Arial"/>
        <family val="2"/>
        <charset val="238"/>
      </rPr>
      <t>E26</t>
    </r>
    <r>
      <rPr>
        <b/>
        <sz val="16"/>
        <rFont val="Arial"/>
        <family val="2"/>
        <charset val="238"/>
      </rPr>
      <t xml:space="preserve"> )</t>
    </r>
  </si>
  <si>
    <r>
      <rPr>
        <b/>
        <sz val="14"/>
        <rFont val="Arial"/>
        <family val="2"/>
        <charset val="238"/>
      </rPr>
      <t>Zadanie 1.</t>
    </r>
    <r>
      <rPr>
        <sz val="14"/>
        <rFont val="Arial"/>
        <family val="2"/>
        <charset val="238"/>
      </rPr>
      <t xml:space="preserve"> W kolumnie C wpisz formułę zawierającą funkcję zaokrąglającą ilość liczb po przecinku</t>
    </r>
  </si>
  <si>
    <r>
      <t xml:space="preserve"> </t>
    </r>
    <r>
      <rPr>
        <b/>
        <sz val="16"/>
        <rFont val="Arial"/>
        <family val="2"/>
        <charset val="238"/>
      </rPr>
      <t xml:space="preserve">=ZAOKR ( </t>
    </r>
    <r>
      <rPr>
        <b/>
        <sz val="16"/>
        <color rgb="FF00B050"/>
        <rFont val="Arial"/>
        <family val="2"/>
        <charset val="238"/>
      </rPr>
      <t>3,141592</t>
    </r>
    <r>
      <rPr>
        <b/>
        <sz val="16"/>
        <rFont val="Arial"/>
        <family val="2"/>
        <charset val="238"/>
      </rPr>
      <t xml:space="preserve">  ; </t>
    </r>
    <r>
      <rPr>
        <b/>
        <sz val="16"/>
        <color rgb="FF0070C0"/>
        <rFont val="Arial"/>
        <family val="2"/>
        <charset val="238"/>
      </rPr>
      <t>2</t>
    </r>
    <r>
      <rPr>
        <b/>
        <sz val="16"/>
        <rFont val="Arial"/>
        <family val="2"/>
        <charset val="238"/>
      </rPr>
      <t xml:space="preserve"> )</t>
    </r>
  </si>
  <si>
    <t>Ilość rabatów dla klienta</t>
  </si>
  <si>
    <r>
      <rPr>
        <b/>
        <sz val="12"/>
        <rFont val="Arial"/>
        <family val="2"/>
        <charset val="238"/>
      </rPr>
      <t xml:space="preserve">Przykład 1. </t>
    </r>
    <r>
      <rPr>
        <sz val="12"/>
        <rFont val="Arial"/>
        <family val="2"/>
        <charset val="238"/>
      </rPr>
      <t>Ilość przyznanych rabatów dla klienta oraz ilość przyznanych rabatów dla każdego miesiąca</t>
    </r>
  </si>
  <si>
    <t>1 kwartał</t>
  </si>
  <si>
    <t>2 kwartał</t>
  </si>
  <si>
    <t>Wzrost lub spadek sprzedaży w 2 kwartale</t>
  </si>
  <si>
    <r>
      <rPr>
        <b/>
        <sz val="12"/>
        <rFont val="Arial"/>
        <family val="2"/>
        <charset val="238"/>
      </rPr>
      <t>Zadanie 1.</t>
    </r>
    <r>
      <rPr>
        <sz val="12"/>
        <rFont val="Arial"/>
        <family val="2"/>
        <charset val="238"/>
      </rPr>
      <t xml:space="preserve"> W kolumnie D podaj stawkę VAT w zależności od waluty. Dla PLN użyj 23%, dla pozostałych 21%. Użyj formuły JEŻELI</t>
    </r>
  </si>
  <si>
    <t xml:space="preserve">                    Użyj wartości stawki VAT z komórek E6 i E7. Zastosuj adresowanie bezwzględne.</t>
  </si>
  <si>
    <r>
      <rPr>
        <b/>
        <sz val="12"/>
        <rFont val="Arial"/>
        <family val="2"/>
        <charset val="238"/>
      </rPr>
      <t>Zadanie 2.</t>
    </r>
    <r>
      <rPr>
        <sz val="12"/>
        <rFont val="Arial"/>
        <family val="2"/>
        <charset val="238"/>
      </rPr>
      <t xml:space="preserve"> W kolumnie E oblicz cenę pruduktu ze stawką VAT (pomnóż kolumnę B i D, do całości dodaj komumnę B). 
                    Cena + ( Cena * Stawka VAT).</t>
    </r>
  </si>
  <si>
    <r>
      <rPr>
        <b/>
        <sz val="16"/>
        <color rgb="FF00B050"/>
        <rFont val="Arial"/>
        <family val="2"/>
        <charset val="238"/>
      </rPr>
      <t>Formuły</t>
    </r>
    <r>
      <rPr>
        <b/>
        <sz val="16"/>
        <rFont val="Arial"/>
        <family val="2"/>
        <charset val="238"/>
      </rPr>
      <t xml:space="preserve"> i </t>
    </r>
    <r>
      <rPr>
        <b/>
        <sz val="16"/>
        <color rgb="FF00B0F0"/>
        <rFont val="Arial"/>
        <family val="2"/>
        <charset val="238"/>
      </rPr>
      <t>funkcje</t>
    </r>
    <r>
      <rPr>
        <b/>
        <sz val="16"/>
        <rFont val="Arial"/>
        <family val="2"/>
        <charset val="238"/>
      </rPr>
      <t xml:space="preserve"> w arkuszu kalkulacyjnym</t>
    </r>
  </si>
  <si>
    <r>
      <rPr>
        <b/>
        <sz val="14"/>
        <color rgb="FF00B0F0"/>
        <rFont val="Arial"/>
        <family val="2"/>
        <charset val="238"/>
      </rPr>
      <t>FUNKCJA</t>
    </r>
    <r>
      <rPr>
        <sz val="14"/>
        <rFont val="Arial"/>
        <family val="2"/>
        <charset val="238"/>
      </rPr>
      <t xml:space="preserve"> to np.</t>
    </r>
  </si>
  <si>
    <r>
      <rPr>
        <b/>
        <sz val="14"/>
        <color rgb="FF00B050"/>
        <rFont val="Arial"/>
        <family val="2"/>
        <charset val="238"/>
      </rPr>
      <t xml:space="preserve">FORMUŁA </t>
    </r>
    <r>
      <rPr>
        <sz val="14"/>
        <rFont val="Arial"/>
        <family val="2"/>
        <charset val="238"/>
      </rPr>
      <t>może używać zapis funkcji np.</t>
    </r>
  </si>
  <si>
    <r>
      <rPr>
        <b/>
        <sz val="14"/>
        <color rgb="FF00B050"/>
        <rFont val="Arial"/>
        <family val="2"/>
        <charset val="238"/>
      </rPr>
      <t>FORMUŁA</t>
    </r>
    <r>
      <rPr>
        <sz val="14"/>
        <rFont val="Arial"/>
        <family val="2"/>
        <charset val="238"/>
      </rPr>
      <t xml:space="preserve"> to wyrażenie np. działanie matematyczne, zapisane za pomocą dostępnych w arkuszu kalkulacyjnym funkcji i działań matematycznych. Formuła rozpoczyna się znakiem =</t>
    </r>
  </si>
  <si>
    <r>
      <rPr>
        <b/>
        <sz val="12"/>
        <rFont val="Arial"/>
        <family val="2"/>
        <charset val="238"/>
      </rPr>
      <t>Zadanie 2.</t>
    </r>
    <r>
      <rPr>
        <sz val="12"/>
        <rFont val="Arial"/>
        <family val="2"/>
        <charset val="238"/>
      </rPr>
      <t xml:space="preserve"> W kolumnie H zlicz dni, gdy uczeń był nieobecny bez podania przyczyny ( "nieobecny" ).  Użyj formuły =LICZ.JEŻELI</t>
    </r>
  </si>
  <si>
    <r>
      <rPr>
        <b/>
        <sz val="12"/>
        <rFont val="Arial"/>
        <family val="2"/>
        <charset val="238"/>
      </rPr>
      <t>Zadanie 3.</t>
    </r>
    <r>
      <rPr>
        <sz val="12"/>
        <rFont val="Arial"/>
        <family val="2"/>
        <charset val="238"/>
      </rPr>
      <t xml:space="preserve"> W wierszu 28 zlicz ile uczniów jest nieobecnych każdego dnia. Użyj funkcji ILE.NIEPUSTYCH</t>
    </r>
  </si>
  <si>
    <r>
      <rPr>
        <b/>
        <sz val="12"/>
        <rFont val="Arial"/>
        <family val="2"/>
        <charset val="238"/>
      </rPr>
      <t>Zadanie 4.</t>
    </r>
    <r>
      <rPr>
        <sz val="12"/>
        <rFont val="Arial"/>
        <family val="2"/>
        <charset val="238"/>
      </rPr>
      <t xml:space="preserve"> W kolumnie I wpisz tekst "zawiadom wychowawcę" jeśli liczba nieobecności ( tylko "nieobecny") jest większa niż jeden. Użyj formuły JEŻELI. 
Wykorzystaj formułę utworzoną w zadaniu 2.</t>
    </r>
  </si>
  <si>
    <r>
      <rPr>
        <b/>
        <sz val="12"/>
        <rFont val="Arial"/>
        <family val="2"/>
        <charset val="238"/>
      </rPr>
      <t xml:space="preserve">Zadanie 5. </t>
    </r>
    <r>
      <rPr>
        <sz val="12"/>
        <rFont val="Arial"/>
        <family val="2"/>
        <charset val="238"/>
      </rPr>
      <t>W komórce G28 i H28 wstaw sumę dni nieobecności. Użyj formuły SUMA</t>
    </r>
  </si>
  <si>
    <r>
      <rPr>
        <b/>
        <sz val="12"/>
        <rFont val="Arial"/>
        <family val="2"/>
        <charset val="238"/>
      </rPr>
      <t xml:space="preserve">Zadanie 1. </t>
    </r>
    <r>
      <rPr>
        <sz val="12"/>
        <rFont val="Arial"/>
        <family val="2"/>
        <charset val="238"/>
      </rPr>
      <t>W kolumnie G zlicz ile dni uczeń był niebecny w szkole z dowolnego powodu (zwolniony, zawody, nieobecny). 
Użyj formuły ILE.NIEPUSTYCH</t>
    </r>
  </si>
  <si>
    <t>Funkcja JEŻELI  w języku angielskim  IF</t>
  </si>
  <si>
    <r>
      <rPr>
        <b/>
        <sz val="16"/>
        <color rgb="FF0070C0"/>
        <rFont val="Arial"/>
        <family val="2"/>
        <charset val="238"/>
      </rPr>
      <t>Przykład 1.</t>
    </r>
    <r>
      <rPr>
        <sz val="16"/>
        <rFont val="Arial"/>
        <family val="2"/>
        <charset val="238"/>
      </rPr>
      <t xml:space="preserve"> test logiczny zwracający prawdę lub fałsz, 
sprawdż czy liczba ze zbioru danych jest większa od 5</t>
    </r>
  </si>
  <si>
    <r>
      <rPr>
        <b/>
        <sz val="16"/>
        <color rgb="FF0070C0"/>
        <rFont val="Arial"/>
        <family val="2"/>
        <charset val="238"/>
      </rPr>
      <t>Przykład 2.</t>
    </r>
    <r>
      <rPr>
        <sz val="16"/>
        <rFont val="Arial"/>
        <family val="2"/>
        <charset val="238"/>
      </rPr>
      <t xml:space="preserve"> Wprowadzenie wartości dla prawdy i fałszu. 
W zależności od wyniku testu logicznego, ma pojawić się napis "mniejsza" lub "większa".</t>
    </r>
  </si>
  <si>
    <t>Rabat</t>
  </si>
  <si>
    <t>Wysokość rabatu</t>
  </si>
  <si>
    <t>Kwota zakupu</t>
  </si>
  <si>
    <t>W kolumnie "Wartość premii" ma pojawić się wartość przyznanej premii z komórki C72, lub komórka ma być pusta. Należy zastosować adresowanie bezwzględne.</t>
  </si>
  <si>
    <r>
      <rPr>
        <b/>
        <sz val="14"/>
        <color rgb="FF00B050"/>
        <rFont val="Arial"/>
        <family val="2"/>
        <charset val="238"/>
      </rPr>
      <t>Zadanie 2.</t>
    </r>
    <r>
      <rPr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Pracownik dostanie pręmię, jeśli miesięczna sprzedaż przekroczyła 10 000zł</t>
    </r>
  </si>
  <si>
    <r>
      <rPr>
        <b/>
        <sz val="16"/>
        <color rgb="FF0070C0"/>
        <rFont val="Arial"/>
        <family val="2"/>
        <charset val="238"/>
      </rPr>
      <t xml:space="preserve">Przykład 3. </t>
    </r>
    <r>
      <rPr>
        <sz val="16"/>
        <rFont val="Arial"/>
        <family val="2"/>
        <charset val="238"/>
      </rPr>
      <t>Wprowadzenie wartości dla prawdy i fałszu z innych komórek.
Jeżeli kwota zakupu jest większa od 300zł, niech zostanie przyznany rabat z komórki F40</t>
    </r>
  </si>
  <si>
    <r>
      <rPr>
        <b/>
        <sz val="16"/>
        <color rgb="FF0070C0"/>
        <rFont val="Arial"/>
        <family val="2"/>
        <charset val="238"/>
      </rPr>
      <t xml:space="preserve">Przykład 4. </t>
    </r>
    <r>
      <rPr>
        <sz val="16"/>
        <rFont val="Arial"/>
        <family val="2"/>
        <charset val="238"/>
      </rPr>
      <t>Stosowanie testu logicznego na podstawie wyniku innej funkcji.
Sprawdzenie czy w kolumnie "Rabat" znajduje się liczba 10%, która jest wynikiem innej funkcji  z przykładu 3.</t>
    </r>
  </si>
  <si>
    <r>
      <rPr>
        <b/>
        <sz val="18"/>
        <rFont val="Arial"/>
        <family val="2"/>
        <charset val="238"/>
      </rPr>
      <t xml:space="preserve"> =JEŻELI ( </t>
    </r>
    <r>
      <rPr>
        <b/>
        <sz val="18"/>
        <color rgb="FF0070C0"/>
        <rFont val="Arial"/>
        <family val="2"/>
        <charset val="238"/>
      </rPr>
      <t>C26&lt;20</t>
    </r>
    <r>
      <rPr>
        <b/>
        <sz val="18"/>
        <rFont val="Arial"/>
        <family val="2"/>
        <charset val="238"/>
      </rPr>
      <t xml:space="preserve"> ; </t>
    </r>
    <r>
      <rPr>
        <b/>
        <sz val="18"/>
        <color rgb="FF00B050"/>
        <rFont val="Arial"/>
        <family val="2"/>
        <charset val="238"/>
      </rPr>
      <t>"mniejsza"</t>
    </r>
    <r>
      <rPr>
        <b/>
        <sz val="18"/>
        <rFont val="Arial"/>
        <family val="2"/>
        <charset val="238"/>
      </rPr>
      <t xml:space="preserve"> ; </t>
    </r>
    <r>
      <rPr>
        <b/>
        <sz val="18"/>
        <color rgb="FFFF0000"/>
        <rFont val="Arial"/>
        <family val="2"/>
        <charset val="238"/>
      </rPr>
      <t>"większa"</t>
    </r>
    <r>
      <rPr>
        <b/>
        <sz val="18"/>
        <rFont val="Arial"/>
        <family val="2"/>
        <charset val="238"/>
      </rPr>
      <t xml:space="preserve"> )</t>
    </r>
    <r>
      <rPr>
        <sz val="12"/>
        <rFont val="Arial"/>
        <family val="2"/>
        <charset val="238"/>
      </rPr>
      <t xml:space="preserve">
</t>
    </r>
    <r>
      <rPr>
        <b/>
        <sz val="12"/>
        <color rgb="FFFF0000"/>
        <rFont val="Arial"/>
        <family val="2"/>
        <charset val="238"/>
      </rPr>
      <t>PORADA.</t>
    </r>
    <r>
      <rPr>
        <sz val="12"/>
        <rFont val="Arial"/>
        <family val="2"/>
        <charset val="238"/>
      </rPr>
      <t xml:space="preserve"> Jeśli wynikiem funkcji JEŻELI ma być tekst lub liczba wpisana na stałe w tej funkcji, należy go umieścic w cudzysłowiach np. "większa"</t>
    </r>
  </si>
  <si>
    <r>
      <rPr>
        <b/>
        <sz val="16"/>
        <rFont val="Arial"/>
        <family val="2"/>
        <charset val="238"/>
      </rPr>
      <t xml:space="preserve"> =JEŻELI ( </t>
    </r>
    <r>
      <rPr>
        <b/>
        <sz val="16"/>
        <color rgb="FF0070C0"/>
        <rFont val="Arial"/>
        <family val="2"/>
        <charset val="238"/>
      </rPr>
      <t>D99 = 10%</t>
    </r>
    <r>
      <rPr>
        <b/>
        <sz val="16"/>
        <rFont val="Arial"/>
        <family val="2"/>
        <charset val="238"/>
      </rPr>
      <t xml:space="preserve"> ; </t>
    </r>
    <r>
      <rPr>
        <b/>
        <sz val="16"/>
        <color rgb="FF00B050"/>
        <rFont val="Arial"/>
        <family val="2"/>
        <charset val="238"/>
      </rPr>
      <t>C99 * 10%</t>
    </r>
    <r>
      <rPr>
        <b/>
        <sz val="16"/>
        <rFont val="Arial"/>
        <family val="2"/>
        <charset val="238"/>
      </rPr>
      <t xml:space="preserve"> ; </t>
    </r>
    <r>
      <rPr>
        <b/>
        <sz val="16"/>
        <color rgb="FFFF0000"/>
        <rFont val="Arial"/>
        <family val="2"/>
        <charset val="238"/>
      </rPr>
      <t>""</t>
    </r>
    <r>
      <rPr>
        <b/>
        <sz val="16"/>
        <rFont val="Arial"/>
        <family val="2"/>
        <charset val="238"/>
      </rPr>
      <t xml:space="preserve"> 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Argumentami funkcji mogą być wartości stałe, adresy komórek i </t>
    </r>
    <r>
      <rPr>
        <b/>
        <sz val="12"/>
        <rFont val="Arial"/>
        <family val="2"/>
        <charset val="238"/>
      </rPr>
      <t>wyniki innych funkcji.</t>
    </r>
  </si>
  <si>
    <r>
      <rPr>
        <b/>
        <sz val="14"/>
        <color rgb="FF00B050"/>
        <rFont val="Arial"/>
        <family val="2"/>
        <charset val="238"/>
      </rPr>
      <t>Zadanie 1.</t>
    </r>
    <r>
      <rPr>
        <sz val="10"/>
        <rFont val="Arial"/>
        <family val="2"/>
        <charset val="238"/>
      </rPr>
      <t xml:space="preserve"> Wzrost lub spadek sprzedaży w drugim kwartale. 
W zależności czy sprzedaż w drugim kwartale jest większa lub mnijesza, 
w kolumnie E ma pojawić się odpowiednia informacja "Większa" lub "Mniejsza"</t>
    </r>
  </si>
  <si>
    <r>
      <rPr>
        <b/>
        <sz val="18"/>
        <rFont val="Arial"/>
        <family val="2"/>
        <charset val="238"/>
      </rPr>
      <t xml:space="preserve"> =JEŻELI ( </t>
    </r>
    <r>
      <rPr>
        <b/>
        <sz val="18"/>
        <color rgb="FF0070C0"/>
        <rFont val="Arial"/>
        <family val="2"/>
        <charset val="238"/>
      </rPr>
      <t>C40&gt;300</t>
    </r>
    <r>
      <rPr>
        <b/>
        <sz val="18"/>
        <rFont val="Arial"/>
        <family val="2"/>
        <charset val="238"/>
      </rPr>
      <t xml:space="preserve"> ; </t>
    </r>
    <r>
      <rPr>
        <b/>
        <sz val="18"/>
        <color rgb="FF00B050"/>
        <rFont val="Arial"/>
        <family val="2"/>
        <charset val="238"/>
      </rPr>
      <t>F$40</t>
    </r>
    <r>
      <rPr>
        <b/>
        <sz val="18"/>
        <rFont val="Arial"/>
        <family val="2"/>
        <charset val="238"/>
      </rPr>
      <t xml:space="preserve"> ; </t>
    </r>
    <r>
      <rPr>
        <b/>
        <sz val="18"/>
        <color rgb="FFFF0000"/>
        <rFont val="Arial"/>
        <family val="2"/>
        <charset val="238"/>
      </rPr>
      <t>"Brak rabatu"</t>
    </r>
    <r>
      <rPr>
        <b/>
        <sz val="18"/>
        <rFont val="Arial"/>
        <family val="2"/>
        <charset val="238"/>
      </rPr>
      <t xml:space="preserve"> )</t>
    </r>
    <r>
      <rPr>
        <sz val="12"/>
        <rFont val="Arial"/>
        <family val="2"/>
        <charset val="238"/>
      </rPr>
      <t xml:space="preserve">
Zwróć uwagę które wartości funkcji JEŻELI są zapisane w cudzysłowach, a które bez cudzysłowiów.
Wartości pobierane dynamicznie z komórek nie są zapisane w cudzysłowach.</t>
    </r>
  </si>
  <si>
    <r>
      <rPr>
        <b/>
        <sz val="14"/>
        <color rgb="FF00B050"/>
        <rFont val="Arial"/>
        <family val="2"/>
        <charset val="238"/>
      </rPr>
      <t>Zadanie 3.</t>
    </r>
    <r>
      <rPr>
        <sz val="10"/>
        <rFont val="Arial"/>
        <family val="2"/>
        <charset val="238"/>
      </rPr>
      <t xml:space="preserve"> Na podstawie wyniku funkcji z kolumny </t>
    </r>
    <r>
      <rPr>
        <b/>
        <sz val="10"/>
        <rFont val="Arial"/>
        <family val="2"/>
        <charset val="238"/>
      </rPr>
      <t>"Czy przyznana premia"</t>
    </r>
    <r>
      <rPr>
        <sz val="10"/>
        <rFont val="Arial"/>
        <family val="2"/>
        <charset val="238"/>
      </rPr>
      <t xml:space="preserve"> 
wpisz w kolumnie </t>
    </r>
    <r>
      <rPr>
        <b/>
        <sz val="10"/>
        <rFont val="Arial"/>
        <family val="2"/>
        <charset val="238"/>
      </rPr>
      <t>"Wartość premii"</t>
    </r>
    <r>
      <rPr>
        <sz val="10"/>
        <rFont val="Arial"/>
        <family val="2"/>
        <charset val="238"/>
      </rPr>
      <t xml:space="preserve"> funkcję podającą wartość premii z komórki C114.</t>
    </r>
  </si>
  <si>
    <r>
      <t xml:space="preserve">LICZ.JEŻELI ( </t>
    </r>
    <r>
      <rPr>
        <b/>
        <sz val="18"/>
        <color rgb="FF0070C0"/>
        <rFont val="Arial"/>
        <family val="2"/>
        <charset val="238"/>
      </rPr>
      <t>zakres</t>
    </r>
    <r>
      <rPr>
        <sz val="18"/>
        <rFont val="Arial"/>
        <charset val="238"/>
      </rPr>
      <t xml:space="preserve"> ; </t>
    </r>
    <r>
      <rPr>
        <b/>
        <sz val="18"/>
        <color rgb="FF00B050"/>
        <rFont val="Arial"/>
        <family val="2"/>
        <charset val="238"/>
      </rPr>
      <t>KRYTERIA</t>
    </r>
    <r>
      <rPr>
        <sz val="18"/>
        <rFont val="Arial"/>
        <charset val="238"/>
      </rPr>
      <t xml:space="preserve"> )</t>
    </r>
  </si>
  <si>
    <r>
      <rPr>
        <b/>
        <sz val="12"/>
        <color rgb="FF00B050"/>
        <rFont val="Arial"/>
        <family val="2"/>
        <charset val="238"/>
      </rPr>
      <t>Zadanie 1</t>
    </r>
    <r>
      <rPr>
        <sz val="12"/>
        <rFont val="Arial"/>
        <family val="2"/>
        <charset val="238"/>
      </rPr>
      <t>. Ile dni w miesiącu pracowali zatrudnieni</t>
    </r>
  </si>
  <si>
    <r>
      <rPr>
        <b/>
        <sz val="12"/>
        <color rgb="FF00B050"/>
        <rFont val="Arial"/>
        <family val="2"/>
        <charset val="238"/>
      </rPr>
      <t>Zadanie 2</t>
    </r>
    <r>
      <rPr>
        <sz val="12"/>
        <rFont val="Arial"/>
        <family val="2"/>
        <charset val="238"/>
      </rPr>
      <t>. Ile dni sprzedawało się poniżej 100 sztuk towaru</t>
    </r>
  </si>
  <si>
    <t>Klient</t>
  </si>
  <si>
    <t>Przyznany rabat</t>
  </si>
  <si>
    <t>Adam</t>
  </si>
  <si>
    <t>Michał</t>
  </si>
  <si>
    <t>Piotr</t>
  </si>
  <si>
    <t>Tak</t>
  </si>
  <si>
    <t>Nie</t>
  </si>
  <si>
    <t>Ilość przyznanych rabatów</t>
  </si>
  <si>
    <t>Ilość kupionego towaru</t>
  </si>
  <si>
    <t>Sprzedaż powyżej 50 sztuk</t>
  </si>
  <si>
    <r>
      <t xml:space="preserve"> =LICZ.JEŻELI(</t>
    </r>
    <r>
      <rPr>
        <b/>
        <sz val="16"/>
        <color rgb="FF0070C0"/>
        <rFont val="Arial"/>
        <family val="2"/>
        <charset val="238"/>
      </rPr>
      <t>D15:D17</t>
    </r>
    <r>
      <rPr>
        <b/>
        <sz val="16"/>
        <rFont val="Arial"/>
        <family val="2"/>
        <charset val="238"/>
      </rPr>
      <t>;</t>
    </r>
    <r>
      <rPr>
        <b/>
        <sz val="16"/>
        <color rgb="FF00B050"/>
        <rFont val="Arial"/>
        <family val="2"/>
        <charset val="238"/>
      </rPr>
      <t>"Tak"</t>
    </r>
    <r>
      <rPr>
        <sz val="16"/>
        <rFont val="Arial"/>
        <family val="2"/>
        <charset val="238"/>
      </rPr>
      <t>)</t>
    </r>
  </si>
  <si>
    <r>
      <t xml:space="preserve"> =LICZ.JEŻELI(</t>
    </r>
    <r>
      <rPr>
        <b/>
        <sz val="16"/>
        <color rgb="FF0070C0"/>
        <rFont val="Arial"/>
        <family val="2"/>
        <charset val="238"/>
      </rPr>
      <t>E15:E17</t>
    </r>
    <r>
      <rPr>
        <b/>
        <sz val="16"/>
        <rFont val="Arial"/>
        <family val="2"/>
        <charset val="238"/>
      </rPr>
      <t>;</t>
    </r>
    <r>
      <rPr>
        <b/>
        <sz val="16"/>
        <color rgb="FF00B050"/>
        <rFont val="Arial"/>
        <family val="2"/>
        <charset val="238"/>
      </rPr>
      <t>"&gt;50"</t>
    </r>
    <r>
      <rPr>
        <sz val="16"/>
        <rFont val="Arial"/>
        <family val="2"/>
        <charset val="238"/>
      </rPr>
      <t>)</t>
    </r>
  </si>
  <si>
    <r>
      <rPr>
        <b/>
        <sz val="14"/>
        <color rgb="FF0070C0"/>
        <rFont val="Arial"/>
        <family val="2"/>
        <charset val="238"/>
      </rPr>
      <t>Przykład 1.</t>
    </r>
    <r>
      <rPr>
        <sz val="14"/>
        <rFont val="Arial"/>
        <family val="2"/>
        <charset val="238"/>
      </rPr>
      <t xml:space="preserve"> Sprawdzanie ile razy klienci uzyskali rabat
oraz ile razy sprzedało się więcej niż 50 sztuk towaru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</si>
</sst>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0000000000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b/>
      <sz val="10"/>
      <color rgb="FF800000"/>
      <name val="Arial"/>
      <family val="2"/>
      <charset val="238"/>
    </font>
    <font>
      <b/>
      <sz val="10"/>
      <color rgb="FF963634"/>
      <name val="Arial"/>
      <family val="2"/>
      <charset val="238"/>
    </font>
    <font>
      <b/>
      <sz val="10"/>
      <color rgb="FF806000"/>
      <name val="Arial"/>
      <charset val="238"/>
    </font>
    <font>
      <sz val="10"/>
      <color rgb="FF000000"/>
      <name val="Arial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8"/>
      <name val="Arial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sz val="18"/>
      <color rgb="FF0070C0"/>
      <name val="Arial"/>
      <family val="2"/>
      <charset val="238"/>
    </font>
    <font>
      <sz val="18"/>
      <color rgb="FF00B05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6"/>
      <name val="Arial"/>
      <family val="2"/>
      <charset val="238"/>
    </font>
    <font>
      <b/>
      <sz val="18"/>
      <color rgb="FF00B050"/>
      <name val="Arial"/>
      <family val="2"/>
      <charset val="238"/>
    </font>
    <font>
      <b/>
      <sz val="1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u/>
      <sz val="16"/>
      <name val="Arial"/>
      <family val="2"/>
      <charset val="238"/>
    </font>
    <font>
      <sz val="16"/>
      <color rgb="FF0070C0"/>
      <name val="Arial"/>
      <family val="2"/>
      <charset val="238"/>
    </font>
    <font>
      <sz val="14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6"/>
      <color rgb="FF00B050"/>
      <name val="Arial"/>
      <family val="2"/>
      <charset val="238"/>
    </font>
    <font>
      <b/>
      <sz val="16"/>
      <color rgb="FF00B0F0"/>
      <name val="Arial"/>
      <family val="2"/>
      <charset val="238"/>
    </font>
    <font>
      <sz val="20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0"/>
      <name val="Arial"/>
      <charset val="238"/>
    </font>
    <font>
      <b/>
      <sz val="12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63634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8E1B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  <xf numFmtId="44" fontId="38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/>
    <xf numFmtId="21" fontId="0" fillId="0" borderId="1" xfId="0" applyNumberForma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0" fillId="0" borderId="4" xfId="0" applyBorder="1"/>
    <xf numFmtId="0" fontId="0" fillId="2" borderId="4" xfId="0" applyFill="1" applyBorder="1"/>
    <xf numFmtId="2" fontId="4" fillId="2" borderId="1" xfId="0" applyNumberFormat="1" applyFont="1" applyFill="1" applyBorder="1"/>
    <xf numFmtId="0" fontId="0" fillId="0" borderId="0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6" xfId="0" applyFont="1" applyFill="1" applyBorder="1" applyAlignment="1"/>
    <xf numFmtId="0" fontId="1" fillId="3" borderId="7" xfId="0" applyFont="1" applyFill="1" applyBorder="1" applyAlignment="1"/>
    <xf numFmtId="0" fontId="8" fillId="0" borderId="4" xfId="0" applyFont="1" applyFill="1" applyBorder="1" applyAlignment="1">
      <alignment wrapText="1"/>
    </xf>
    <xf numFmtId="0" fontId="0" fillId="3" borderId="4" xfId="0" applyFont="1" applyFill="1" applyBorder="1" applyAlignment="1"/>
    <xf numFmtId="0" fontId="7" fillId="0" borderId="8" xfId="0" applyFont="1" applyFill="1" applyBorder="1" applyAlignment="1">
      <alignment wrapText="1"/>
    </xf>
    <xf numFmtId="0" fontId="0" fillId="3" borderId="9" xfId="0" applyFont="1" applyFill="1" applyBorder="1" applyAlignment="1"/>
    <xf numFmtId="0" fontId="9" fillId="0" borderId="7" xfId="0" applyFont="1" applyFill="1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4" xfId="0" applyFont="1" applyFill="1" applyBorder="1" applyAlignment="1"/>
    <xf numFmtId="0" fontId="11" fillId="4" borderId="4" xfId="0" applyFont="1" applyFill="1" applyBorder="1" applyAlignment="1"/>
    <xf numFmtId="0" fontId="10" fillId="0" borderId="10" xfId="0" applyFont="1" applyFill="1" applyBorder="1" applyAlignment="1"/>
    <xf numFmtId="9" fontId="10" fillId="0" borderId="10" xfId="0" applyNumberFormat="1" applyFont="1" applyFill="1" applyBorder="1" applyAlignment="1"/>
    <xf numFmtId="0" fontId="12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Font="1" applyBorder="1"/>
    <xf numFmtId="0" fontId="0" fillId="7" borderId="4" xfId="0" applyFill="1" applyBorder="1"/>
    <xf numFmtId="0" fontId="0" fillId="0" borderId="0" xfId="0" applyBorder="1"/>
    <xf numFmtId="0" fontId="0" fillId="0" borderId="0" xfId="0" applyFill="1" applyBorder="1"/>
    <xf numFmtId="0" fontId="0" fillId="6" borderId="4" xfId="0" applyFill="1" applyBorder="1"/>
    <xf numFmtId="0" fontId="0" fillId="0" borderId="4" xfId="0" applyFill="1" applyBorder="1"/>
    <xf numFmtId="0" fontId="0" fillId="6" borderId="3" xfId="0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4" fillId="0" borderId="4" xfId="0" applyFont="1" applyFill="1" applyBorder="1" applyAlignment="1"/>
    <xf numFmtId="0" fontId="0" fillId="0" borderId="11" xfId="0" applyFont="1" applyFill="1" applyBorder="1" applyAlignment="1"/>
    <xf numFmtId="0" fontId="9" fillId="0" borderId="12" xfId="0" applyFont="1" applyFill="1" applyBorder="1" applyAlignment="1"/>
    <xf numFmtId="0" fontId="1" fillId="3" borderId="12" xfId="0" applyFont="1" applyFill="1" applyBorder="1" applyAlignment="1"/>
    <xf numFmtId="0" fontId="0" fillId="3" borderId="0" xfId="0" applyFont="1" applyFill="1" applyBorder="1" applyAlignment="1"/>
    <xf numFmtId="0" fontId="5" fillId="0" borderId="4" xfId="0" applyFont="1" applyFill="1" applyBorder="1" applyAlignment="1"/>
    <xf numFmtId="0" fontId="5" fillId="2" borderId="4" xfId="0" applyFont="1" applyFill="1" applyBorder="1" applyAlignment="1">
      <alignment wrapText="1"/>
    </xf>
    <xf numFmtId="0" fontId="14" fillId="0" borderId="0" xfId="0" applyFont="1"/>
    <xf numFmtId="9" fontId="1" fillId="0" borderId="1" xfId="2" applyBorder="1" applyAlignment="1">
      <alignment horizontal="left"/>
    </xf>
    <xf numFmtId="0" fontId="1" fillId="6" borderId="4" xfId="0" applyFont="1" applyFill="1" applyBorder="1"/>
    <xf numFmtId="0" fontId="0" fillId="0" borderId="0" xfId="0"/>
    <xf numFmtId="0" fontId="0" fillId="6" borderId="4" xfId="0" applyFill="1" applyBorder="1" applyAlignment="1">
      <alignment wrapText="1"/>
    </xf>
    <xf numFmtId="21" fontId="0" fillId="2" borderId="1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14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2" fontId="4" fillId="0" borderId="0" xfId="0" applyNumberFormat="1" applyFont="1" applyFill="1" applyBorder="1"/>
    <xf numFmtId="0" fontId="24" fillId="0" borderId="0" xfId="0" applyFont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2" fillId="0" borderId="0" xfId="0" applyFont="1"/>
    <xf numFmtId="0" fontId="27" fillId="0" borderId="13" xfId="0" applyFont="1" applyBorder="1"/>
    <xf numFmtId="0" fontId="19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21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24" fillId="0" borderId="0" xfId="0" applyFont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9" xfId="0" applyBorder="1"/>
    <xf numFmtId="21" fontId="1" fillId="0" borderId="9" xfId="0" applyNumberFormat="1" applyFont="1" applyBorder="1" applyAlignment="1">
      <alignment horizontal="center"/>
    </xf>
    <xf numFmtId="0" fontId="0" fillId="0" borderId="7" xfId="0" applyBorder="1"/>
    <xf numFmtId="0" fontId="5" fillId="2" borderId="1" xfId="0" applyFont="1" applyFill="1" applyBorder="1" applyAlignment="1">
      <alignment wrapText="1"/>
    </xf>
    <xf numFmtId="0" fontId="18" fillId="0" borderId="1" xfId="0" applyFont="1" applyBorder="1"/>
    <xf numFmtId="0" fontId="32" fillId="0" borderId="1" xfId="0" applyFont="1" applyBorder="1" applyAlignment="1">
      <alignment wrapText="1"/>
    </xf>
    <xf numFmtId="0" fontId="13" fillId="0" borderId="1" xfId="0" applyFont="1" applyBorder="1"/>
    <xf numFmtId="0" fontId="2" fillId="0" borderId="1" xfId="0" applyFont="1" applyBorder="1"/>
    <xf numFmtId="0" fontId="19" fillId="0" borderId="13" xfId="0" applyFont="1" applyBorder="1"/>
    <xf numFmtId="0" fontId="19" fillId="0" borderId="16" xfId="0" applyFont="1" applyBorder="1"/>
    <xf numFmtId="0" fontId="2" fillId="0" borderId="0" xfId="0" applyFont="1" applyBorder="1"/>
    <xf numFmtId="0" fontId="2" fillId="0" borderId="16" xfId="0" applyFont="1" applyBorder="1"/>
    <xf numFmtId="0" fontId="25" fillId="0" borderId="0" xfId="0" applyFont="1" applyBorder="1"/>
    <xf numFmtId="0" fontId="19" fillId="0" borderId="0" xfId="0" applyFont="1" applyBorder="1"/>
    <xf numFmtId="0" fontId="1" fillId="0" borderId="0" xfId="0" applyFont="1" applyBorder="1"/>
    <xf numFmtId="0" fontId="2" fillId="0" borderId="12" xfId="0" applyFont="1" applyBorder="1"/>
    <xf numFmtId="0" fontId="13" fillId="0" borderId="16" xfId="0" applyFont="1" applyBorder="1"/>
    <xf numFmtId="164" fontId="0" fillId="0" borderId="1" xfId="0" applyNumberFormat="1" applyFill="1" applyBorder="1"/>
    <xf numFmtId="0" fontId="0" fillId="0" borderId="9" xfId="0" applyBorder="1" applyAlignment="1">
      <alignment horizontal="center"/>
    </xf>
    <xf numFmtId="0" fontId="35" fillId="0" borderId="0" xfId="0" applyFont="1"/>
    <xf numFmtId="0" fontId="1" fillId="6" borderId="1" xfId="0" applyFont="1" applyFill="1" applyBorder="1"/>
    <xf numFmtId="9" fontId="10" fillId="9" borderId="4" xfId="0" applyNumberFormat="1" applyFont="1" applyFill="1" applyBorder="1" applyAlignment="1"/>
    <xf numFmtId="0" fontId="4" fillId="0" borderId="2" xfId="0" applyFont="1" applyBorder="1"/>
    <xf numFmtId="0" fontId="4" fillId="0" borderId="5" xfId="0" applyFont="1" applyBorder="1"/>
    <xf numFmtId="0" fontId="4" fillId="8" borderId="1" xfId="0" applyFont="1" applyFill="1" applyBorder="1"/>
    <xf numFmtId="0" fontId="4" fillId="9" borderId="1" xfId="0" applyFont="1" applyFill="1" applyBorder="1"/>
    <xf numFmtId="0" fontId="2" fillId="0" borderId="0" xfId="0" applyFont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2" fillId="0" borderId="13" xfId="0" applyFont="1" applyBorder="1"/>
    <xf numFmtId="0" fontId="0" fillId="0" borderId="14" xfId="0" applyBorder="1" applyAlignment="1">
      <alignment horizontal="center"/>
    </xf>
    <xf numFmtId="0" fontId="12" fillId="0" borderId="16" xfId="0" applyFont="1" applyBorder="1"/>
    <xf numFmtId="0" fontId="0" fillId="0" borderId="16" xfId="0" applyFont="1" applyBorder="1"/>
    <xf numFmtId="0" fontId="0" fillId="0" borderId="12" xfId="0" applyFont="1" applyBorder="1"/>
    <xf numFmtId="0" fontId="0" fillId="0" borderId="17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7" xfId="0" applyFont="1" applyBorder="1"/>
    <xf numFmtId="0" fontId="0" fillId="0" borderId="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0" xfId="0" applyFont="1" applyBorder="1" applyAlignment="1">
      <alignment horizontal="center"/>
    </xf>
    <xf numFmtId="0" fontId="0" fillId="12" borderId="1" xfId="0" applyFont="1" applyFill="1" applyBorder="1"/>
    <xf numFmtId="0" fontId="5" fillId="11" borderId="1" xfId="0" applyFont="1" applyFill="1" applyBorder="1"/>
    <xf numFmtId="9" fontId="0" fillId="0" borderId="0" xfId="0" applyNumberFormat="1" applyFont="1" applyBorder="1"/>
    <xf numFmtId="9" fontId="0" fillId="0" borderId="1" xfId="0" applyNumberFormat="1" applyFont="1" applyBorder="1"/>
    <xf numFmtId="9" fontId="1" fillId="0" borderId="1" xfId="2" applyFont="1" applyBorder="1"/>
    <xf numFmtId="9" fontId="0" fillId="0" borderId="0" xfId="2" applyFont="1" applyBorder="1"/>
    <xf numFmtId="0" fontId="4" fillId="11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44" fontId="0" fillId="0" borderId="4" xfId="4" applyFont="1" applyBorder="1"/>
    <xf numFmtId="0" fontId="0" fillId="8" borderId="4" xfId="0" applyFill="1" applyBorder="1"/>
    <xf numFmtId="44" fontId="4" fillId="0" borderId="1" xfId="4" applyFont="1" applyBorder="1"/>
    <xf numFmtId="0" fontId="4" fillId="5" borderId="1" xfId="0" applyFont="1" applyFill="1" applyBorder="1"/>
    <xf numFmtId="0" fontId="4" fillId="0" borderId="1" xfId="0" applyFont="1" applyBorder="1" applyAlignment="1">
      <alignment wrapText="1"/>
    </xf>
    <xf numFmtId="0" fontId="4" fillId="6" borderId="4" xfId="0" applyFont="1" applyFill="1" applyBorder="1"/>
    <xf numFmtId="0" fontId="4" fillId="11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3" xfId="0" applyBorder="1"/>
    <xf numFmtId="0" fontId="24" fillId="0" borderId="16" xfId="0" applyFont="1" applyBorder="1"/>
    <xf numFmtId="0" fontId="24" fillId="0" borderId="12" xfId="0" applyFont="1" applyBorder="1"/>
    <xf numFmtId="0" fontId="4" fillId="11" borderId="4" xfId="0" applyFont="1" applyFill="1" applyBorder="1"/>
    <xf numFmtId="0" fontId="4" fillId="11" borderId="4" xfId="0" applyFont="1" applyFill="1" applyBorder="1" applyAlignment="1">
      <alignment wrapText="1"/>
    </xf>
    <xf numFmtId="0" fontId="4" fillId="11" borderId="18" xfId="0" applyFont="1" applyFill="1" applyBorder="1"/>
    <xf numFmtId="0" fontId="1" fillId="0" borderId="18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/>
    <xf numFmtId="0" fontId="1" fillId="0" borderId="0" xfId="0" applyFont="1" applyBorder="1"/>
    <xf numFmtId="0" fontId="0" fillId="0" borderId="9" xfId="0" applyBorder="1"/>
    <xf numFmtId="0" fontId="0" fillId="0" borderId="7" xfId="0" applyBorder="1"/>
    <xf numFmtId="0" fontId="1" fillId="0" borderId="1" xfId="0" applyFont="1" applyBorder="1"/>
    <xf numFmtId="9" fontId="1" fillId="0" borderId="1" xfId="2" applyFont="1" applyFill="1" applyBorder="1"/>
    <xf numFmtId="9" fontId="0" fillId="0" borderId="1" xfId="0" applyNumberFormat="1" applyFont="1" applyFill="1" applyBorder="1"/>
    <xf numFmtId="0" fontId="4" fillId="6" borderId="18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4" fontId="0" fillId="0" borderId="18" xfId="4" applyFont="1" applyBorder="1"/>
    <xf numFmtId="0" fontId="4" fillId="6" borderId="1" xfId="0" applyFont="1" applyFill="1" applyBorder="1"/>
    <xf numFmtId="0" fontId="43" fillId="0" borderId="0" xfId="0" applyFont="1"/>
    <xf numFmtId="9" fontId="0" fillId="0" borderId="0" xfId="0" applyNumberFormat="1" applyBorder="1"/>
    <xf numFmtId="0" fontId="4" fillId="8" borderId="1" xfId="0" applyFont="1" applyFill="1" applyBorder="1" applyAlignment="1">
      <alignment wrapText="1"/>
    </xf>
    <xf numFmtId="0" fontId="1" fillId="9" borderId="1" xfId="0" applyFont="1" applyFill="1" applyBorder="1"/>
    <xf numFmtId="0" fontId="4" fillId="9" borderId="1" xfId="0" applyFont="1" applyFill="1" applyBorder="1" applyAlignment="1">
      <alignment wrapText="1"/>
    </xf>
    <xf numFmtId="0" fontId="0" fillId="0" borderId="1" xfId="0" applyNumberFormat="1" applyBorder="1"/>
    <xf numFmtId="0" fontId="24" fillId="0" borderId="12" xfId="0" applyFont="1" applyBorder="1" applyAlignment="1">
      <alignment wrapText="1"/>
    </xf>
    <xf numFmtId="0" fontId="0" fillId="0" borderId="1" xfId="0" applyNumberFormat="1" applyFill="1" applyBorder="1"/>
    <xf numFmtId="0" fontId="0" fillId="9" borderId="1" xfId="0" applyNumberFormat="1" applyFill="1" applyBorder="1"/>
    <xf numFmtId="0" fontId="44" fillId="0" borderId="0" xfId="0" applyFont="1"/>
    <xf numFmtId="0" fontId="25" fillId="0" borderId="0" xfId="0" applyFont="1"/>
    <xf numFmtId="0" fontId="19" fillId="0" borderId="0" xfId="0" applyFont="1"/>
    <xf numFmtId="0" fontId="24" fillId="0" borderId="0" xfId="0" applyFont="1" applyAlignment="1">
      <alignment wrapText="1"/>
    </xf>
    <xf numFmtId="0" fontId="24" fillId="0" borderId="0" xfId="0" applyFont="1"/>
    <xf numFmtId="0" fontId="19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29" fillId="0" borderId="16" xfId="0" applyFont="1" applyBorder="1"/>
    <xf numFmtId="0" fontId="1" fillId="0" borderId="0" xfId="0" applyFont="1" applyBorder="1"/>
    <xf numFmtId="0" fontId="1" fillId="0" borderId="12" xfId="0" applyFont="1" applyBorder="1"/>
    <xf numFmtId="0" fontId="28" fillId="0" borderId="16" xfId="0" applyFont="1" applyBorder="1"/>
    <xf numFmtId="0" fontId="28" fillId="0" borderId="17" xfId="0" applyFont="1" applyBorder="1"/>
    <xf numFmtId="0" fontId="0" fillId="0" borderId="9" xfId="0" applyBorder="1"/>
    <xf numFmtId="0" fontId="0" fillId="0" borderId="7" xfId="0" applyBorder="1"/>
    <xf numFmtId="0" fontId="28" fillId="0" borderId="13" xfId="0" applyFont="1" applyBorder="1" applyAlignment="1"/>
    <xf numFmtId="0" fontId="28" fillId="0" borderId="14" xfId="0" applyFont="1" applyBorder="1" applyAlignment="1"/>
    <xf numFmtId="0" fontId="28" fillId="0" borderId="15" xfId="0" applyFont="1" applyBorder="1" applyAlignment="1"/>
    <xf numFmtId="0" fontId="14" fillId="0" borderId="0" xfId="0" applyFont="1"/>
    <xf numFmtId="0" fontId="12" fillId="0" borderId="0" xfId="0" applyFont="1"/>
    <xf numFmtId="0" fontId="31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9" borderId="2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4" fillId="0" borderId="0" xfId="0" applyFont="1"/>
    <xf numFmtId="0" fontId="19" fillId="0" borderId="0" xfId="0" applyFont="1" applyBorder="1" applyAlignment="1">
      <alignment wrapText="1"/>
    </xf>
    <xf numFmtId="0" fontId="4" fillId="11" borderId="1" xfId="0" applyFont="1" applyFill="1" applyBorder="1"/>
    <xf numFmtId="0" fontId="1" fillId="0" borderId="1" xfId="0" applyFont="1" applyBorder="1"/>
    <xf numFmtId="0" fontId="2" fillId="1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10" borderId="0" xfId="0" applyFont="1" applyFill="1" applyBorder="1"/>
    <xf numFmtId="0" fontId="2" fillId="0" borderId="0" xfId="0" applyFont="1"/>
    <xf numFmtId="0" fontId="19" fillId="0" borderId="0" xfId="0" applyFont="1" applyBorder="1"/>
    <xf numFmtId="0" fontId="24" fillId="0" borderId="0" xfId="0" applyFont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Fill="1" applyBorder="1" applyAlignment="1">
      <alignment wrapText="1"/>
    </xf>
    <xf numFmtId="0" fontId="2" fillId="0" borderId="8" xfId="0" applyFont="1" applyFill="1" applyBorder="1" applyAlignment="1"/>
    <xf numFmtId="0" fontId="2" fillId="0" borderId="3" xfId="0" applyFont="1" applyFill="1" applyBorder="1" applyAlignment="1"/>
    <xf numFmtId="0" fontId="2" fillId="0" borderId="17" xfId="0" applyFont="1" applyBorder="1"/>
    <xf numFmtId="0" fontId="2" fillId="0" borderId="9" xfId="0" applyFont="1" applyBorder="1"/>
    <xf numFmtId="0" fontId="2" fillId="0" borderId="7" xfId="0" applyFont="1" applyBorder="1"/>
  </cellXfs>
  <cellStyles count="5">
    <cellStyle name="Normal_99MoPP" xfId="1"/>
    <cellStyle name="Normalny" xfId="0" builtinId="0"/>
    <cellStyle name="Procentowy" xfId="2" builtinId="5"/>
    <cellStyle name="Walutowy" xfId="4" builtinId="4"/>
    <cellStyle name="Обычный_Huefs130" xfId="3"/>
  </cellStyles>
  <dxfs count="0"/>
  <tableStyles count="0" defaultTableStyle="TableStyleMedium9" defaultPivotStyle="PivotStyleLight16"/>
  <colors>
    <mruColors>
      <color rgb="FFFFFFCC"/>
      <color rgb="FFC8E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10</xdr:row>
      <xdr:rowOff>0</xdr:rowOff>
    </xdr:from>
    <xdr:to>
      <xdr:col>15</xdr:col>
      <xdr:colOff>19050</xdr:colOff>
      <xdr:row>59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362200"/>
          <a:ext cx="6800850" cy="8039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14</xdr:col>
      <xdr:colOff>600075</xdr:colOff>
      <xdr:row>108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1268075"/>
          <a:ext cx="6696075" cy="699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590551</xdr:colOff>
      <xdr:row>34</xdr:row>
      <xdr:rowOff>104776</xdr:rowOff>
    </xdr:from>
    <xdr:to>
      <xdr:col>9</xdr:col>
      <xdr:colOff>209550</xdr:colOff>
      <xdr:row>45</xdr:row>
      <xdr:rowOff>54613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1" y="6105526"/>
          <a:ext cx="2733674" cy="1731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877957</xdr:colOff>
      <xdr:row>33</xdr:row>
      <xdr:rowOff>16565</xdr:rowOff>
    </xdr:from>
    <xdr:to>
      <xdr:col>10</xdr:col>
      <xdr:colOff>190501</xdr:colOff>
      <xdr:row>52</xdr:row>
      <xdr:rowOff>158410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109" y="6584674"/>
          <a:ext cx="3395870" cy="32892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19</xdr:row>
      <xdr:rowOff>66675</xdr:rowOff>
    </xdr:from>
    <xdr:to>
      <xdr:col>22</xdr:col>
      <xdr:colOff>238125</xdr:colOff>
      <xdr:row>34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4810125"/>
          <a:ext cx="7010400" cy="3762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50</xdr:row>
      <xdr:rowOff>123825</xdr:rowOff>
    </xdr:from>
    <xdr:to>
      <xdr:col>11</xdr:col>
      <xdr:colOff>146926</xdr:colOff>
      <xdr:row>59</xdr:row>
      <xdr:rowOff>9524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4611350"/>
          <a:ext cx="3852151" cy="1828799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72</xdr:row>
      <xdr:rowOff>76200</xdr:rowOff>
    </xdr:from>
    <xdr:to>
      <xdr:col>8</xdr:col>
      <xdr:colOff>428625</xdr:colOff>
      <xdr:row>86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9621500"/>
          <a:ext cx="3429000" cy="2390775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114</xdr:row>
      <xdr:rowOff>114300</xdr:rowOff>
    </xdr:from>
    <xdr:to>
      <xdr:col>12</xdr:col>
      <xdr:colOff>552450</xdr:colOff>
      <xdr:row>128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775025"/>
          <a:ext cx="4619625" cy="2390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14036</xdr:colOff>
      <xdr:row>6</xdr:row>
      <xdr:rowOff>19049</xdr:rowOff>
    </xdr:from>
    <xdr:to>
      <xdr:col>26</xdr:col>
      <xdr:colOff>85726</xdr:colOff>
      <xdr:row>30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4177BC-E29A-4A80-966F-101E7A30C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0511" y="2190749"/>
          <a:ext cx="9825290" cy="49244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6</xdr:row>
      <xdr:rowOff>9525</xdr:rowOff>
    </xdr:from>
    <xdr:to>
      <xdr:col>15</xdr:col>
      <xdr:colOff>390525</xdr:colOff>
      <xdr:row>31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365F795-054E-48EF-922E-72F4FAEE8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1533525"/>
          <a:ext cx="4581525" cy="492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235"/>
  </sheetPr>
  <dimension ref="B3:F17"/>
  <sheetViews>
    <sheetView tabSelected="1" zoomScaleNormal="100" workbookViewId="0"/>
  </sheetViews>
  <sheetFormatPr defaultRowHeight="12.75" x14ac:dyDescent="0.2"/>
  <cols>
    <col min="2" max="2" width="22.140625" customWidth="1"/>
    <col min="3" max="3" width="12.42578125" customWidth="1"/>
    <col min="4" max="4" width="15.28515625" customWidth="1"/>
    <col min="5" max="5" width="30.5703125" customWidth="1"/>
  </cols>
  <sheetData>
    <row r="3" spans="2:6" ht="20.25" x14ac:dyDescent="0.3">
      <c r="B3" s="185" t="s">
        <v>278</v>
      </c>
      <c r="C3" s="186"/>
      <c r="D3" s="186"/>
      <c r="E3" s="186"/>
      <c r="F3" s="186"/>
    </row>
    <row r="5" spans="2:6" ht="75.75" customHeight="1" x14ac:dyDescent="0.25">
      <c r="B5" s="187" t="s">
        <v>281</v>
      </c>
      <c r="C5" s="187"/>
      <c r="D5" s="187"/>
      <c r="E5" s="187"/>
    </row>
    <row r="6" spans="2:6" s="62" customFormat="1" ht="20.25" customHeight="1" x14ac:dyDescent="0.2">
      <c r="B6" s="117"/>
      <c r="C6" s="117"/>
      <c r="D6" s="117"/>
      <c r="E6" s="117"/>
    </row>
    <row r="7" spans="2:6" s="73" customFormat="1" ht="18.75" customHeight="1" x14ac:dyDescent="0.25">
      <c r="B7" s="73" t="s">
        <v>0</v>
      </c>
    </row>
    <row r="8" spans="2:6" s="73" customFormat="1" ht="18" x14ac:dyDescent="0.25">
      <c r="B8" s="73" t="s">
        <v>1</v>
      </c>
    </row>
    <row r="9" spans="2:6" s="73" customFormat="1" ht="18" x14ac:dyDescent="0.25">
      <c r="B9" s="73" t="s">
        <v>2</v>
      </c>
    </row>
    <row r="11" spans="2:6" s="73" customFormat="1" ht="18" x14ac:dyDescent="0.25">
      <c r="B11" s="73" t="s">
        <v>279</v>
      </c>
    </row>
    <row r="12" spans="2:6" s="73" customFormat="1" ht="18" x14ac:dyDescent="0.25">
      <c r="B12" s="73" t="s">
        <v>217</v>
      </c>
    </row>
    <row r="13" spans="2:6" s="73" customFormat="1" ht="18" x14ac:dyDescent="0.25">
      <c r="B13" s="73" t="s">
        <v>218</v>
      </c>
    </row>
    <row r="14" spans="2:6" s="73" customFormat="1" ht="18" x14ac:dyDescent="0.25">
      <c r="B14" s="73" t="s">
        <v>219</v>
      </c>
    </row>
    <row r="16" spans="2:6" s="73" customFormat="1" ht="18" x14ac:dyDescent="0.25">
      <c r="B16" s="188" t="s">
        <v>280</v>
      </c>
      <c r="C16" s="188"/>
      <c r="D16" s="188"/>
    </row>
    <row r="17" spans="2:2" s="73" customFormat="1" ht="18" x14ac:dyDescent="0.25">
      <c r="B17" s="73" t="s">
        <v>3</v>
      </c>
    </row>
  </sheetData>
  <mergeCells count="3">
    <mergeCell ref="B3:F3"/>
    <mergeCell ref="B5:E5"/>
    <mergeCell ref="B16:D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90"/>
  <sheetViews>
    <sheetView workbookViewId="0"/>
  </sheetViews>
  <sheetFormatPr defaultRowHeight="12.75" x14ac:dyDescent="0.2"/>
  <cols>
    <col min="1" max="1" width="16.85546875" customWidth="1"/>
    <col min="2" max="2" width="12.85546875" customWidth="1"/>
    <col min="4" max="4" width="13.42578125" customWidth="1"/>
    <col min="5" max="5" width="14.42578125" customWidth="1"/>
  </cols>
  <sheetData>
    <row r="1" spans="1:14" ht="27.75" customHeight="1" x14ac:dyDescent="0.25">
      <c r="B1" s="205" t="s">
        <v>275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22.5" customHeight="1" x14ac:dyDescent="0.2">
      <c r="B2" s="229" t="s">
        <v>276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46.5" customHeight="1" x14ac:dyDescent="0.2">
      <c r="B3" s="224" t="s">
        <v>277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21" customHeight="1" x14ac:dyDescent="0.2">
      <c r="B4" s="63" t="s">
        <v>120</v>
      </c>
    </row>
    <row r="5" spans="1:14" s="58" customFormat="1" ht="21" customHeight="1" x14ac:dyDescent="0.2"/>
    <row r="6" spans="1:14" ht="15" x14ac:dyDescent="0.25">
      <c r="A6" s="28"/>
      <c r="B6" s="28"/>
      <c r="C6" s="28"/>
      <c r="D6" s="30" t="s">
        <v>121</v>
      </c>
      <c r="E6" s="30" t="s">
        <v>122</v>
      </c>
      <c r="F6" s="28"/>
    </row>
    <row r="7" spans="1:14" ht="15" x14ac:dyDescent="0.25">
      <c r="A7" s="28"/>
      <c r="B7" s="28"/>
      <c r="C7" s="28"/>
      <c r="D7" s="29" t="s">
        <v>123</v>
      </c>
      <c r="E7" s="112">
        <v>0.23</v>
      </c>
      <c r="F7" s="28"/>
    </row>
    <row r="8" spans="1:14" ht="15" x14ac:dyDescent="0.25">
      <c r="A8" s="28"/>
      <c r="B8" s="28"/>
      <c r="C8" s="28"/>
      <c r="D8" s="29" t="s">
        <v>124</v>
      </c>
      <c r="E8" s="112">
        <v>0.21</v>
      </c>
      <c r="F8" s="28"/>
    </row>
    <row r="9" spans="1:14" ht="15" x14ac:dyDescent="0.25">
      <c r="A9" s="28"/>
      <c r="B9" s="28"/>
      <c r="C9" s="28"/>
      <c r="D9" s="28"/>
      <c r="E9" s="28"/>
      <c r="F9" s="28"/>
    </row>
    <row r="10" spans="1:14" ht="15" x14ac:dyDescent="0.25">
      <c r="A10" s="30" t="s">
        <v>125</v>
      </c>
      <c r="B10" s="30" t="s">
        <v>126</v>
      </c>
      <c r="C10" s="30" t="s">
        <v>121</v>
      </c>
      <c r="D10" s="30" t="s">
        <v>122</v>
      </c>
      <c r="E10" s="30" t="s">
        <v>127</v>
      </c>
      <c r="F10" s="28"/>
    </row>
    <row r="11" spans="1:14" ht="15" x14ac:dyDescent="0.25">
      <c r="A11" s="31" t="s">
        <v>128</v>
      </c>
      <c r="B11" s="31">
        <v>583.14020000000005</v>
      </c>
      <c r="C11" s="31" t="s">
        <v>123</v>
      </c>
      <c r="D11" s="32"/>
      <c r="E11" s="31"/>
      <c r="F11" s="28"/>
    </row>
    <row r="12" spans="1:14" ht="15" x14ac:dyDescent="0.25">
      <c r="A12" s="29" t="s">
        <v>129</v>
      </c>
      <c r="B12" s="29">
        <v>535.66120000000001</v>
      </c>
      <c r="C12" s="29" t="s">
        <v>123</v>
      </c>
      <c r="D12" s="32"/>
      <c r="E12" s="31"/>
      <c r="F12" s="28"/>
    </row>
    <row r="13" spans="1:14" ht="15" x14ac:dyDescent="0.25">
      <c r="A13" s="29" t="s">
        <v>130</v>
      </c>
      <c r="B13" s="29">
        <v>207.86449999999999</v>
      </c>
      <c r="C13" s="29" t="s">
        <v>131</v>
      </c>
      <c r="D13" s="32"/>
      <c r="E13" s="31"/>
      <c r="F13" s="28"/>
    </row>
    <row r="14" spans="1:14" ht="15" x14ac:dyDescent="0.25">
      <c r="A14" s="29" t="s">
        <v>132</v>
      </c>
      <c r="B14" s="29">
        <v>895.17570000000001</v>
      </c>
      <c r="C14" s="29" t="s">
        <v>133</v>
      </c>
      <c r="D14" s="32"/>
      <c r="E14" s="31"/>
      <c r="F14" s="28"/>
    </row>
    <row r="15" spans="1:14" ht="15" x14ac:dyDescent="0.25">
      <c r="A15" s="29" t="s">
        <v>134</v>
      </c>
      <c r="B15" s="29">
        <v>935.23580000000004</v>
      </c>
      <c r="C15" s="29" t="s">
        <v>135</v>
      </c>
      <c r="D15" s="32"/>
      <c r="E15" s="31"/>
      <c r="F15" s="28"/>
    </row>
    <row r="16" spans="1:14" ht="15" x14ac:dyDescent="0.25">
      <c r="A16" s="29" t="s">
        <v>136</v>
      </c>
      <c r="B16" s="29">
        <v>187.041</v>
      </c>
      <c r="C16" s="29" t="s">
        <v>135</v>
      </c>
      <c r="D16" s="32"/>
      <c r="E16" s="31"/>
      <c r="F16" s="28"/>
    </row>
    <row r="17" spans="1:6" ht="15" x14ac:dyDescent="0.25">
      <c r="A17" s="29" t="s">
        <v>137</v>
      </c>
      <c r="B17" s="29">
        <v>377.9436</v>
      </c>
      <c r="C17" s="29" t="s">
        <v>133</v>
      </c>
      <c r="D17" s="32"/>
      <c r="E17" s="31"/>
      <c r="F17" s="28"/>
    </row>
    <row r="18" spans="1:6" ht="15" x14ac:dyDescent="0.25">
      <c r="A18" s="29" t="s">
        <v>138</v>
      </c>
      <c r="B18" s="29">
        <v>665.74929999999995</v>
      </c>
      <c r="C18" s="29" t="s">
        <v>123</v>
      </c>
      <c r="D18" s="32"/>
      <c r="E18" s="31"/>
      <c r="F18" s="28"/>
    </row>
    <row r="19" spans="1:6" ht="15" x14ac:dyDescent="0.25">
      <c r="A19" s="29" t="s">
        <v>139</v>
      </c>
      <c r="B19" s="29">
        <v>587.75630000000001</v>
      </c>
      <c r="C19" s="29" t="s">
        <v>123</v>
      </c>
      <c r="D19" s="32"/>
      <c r="E19" s="31"/>
      <c r="F19" s="28"/>
    </row>
    <row r="20" spans="1:6" ht="15" x14ac:dyDescent="0.25">
      <c r="A20" s="29" t="s">
        <v>140</v>
      </c>
      <c r="B20" s="29">
        <v>784.28790000000004</v>
      </c>
      <c r="C20" s="29" t="s">
        <v>123</v>
      </c>
      <c r="D20" s="32"/>
      <c r="E20" s="31"/>
      <c r="F20" s="28"/>
    </row>
    <row r="21" spans="1:6" ht="15" x14ac:dyDescent="0.25">
      <c r="A21" s="29" t="s">
        <v>141</v>
      </c>
      <c r="B21" s="29">
        <v>389.93150000000003</v>
      </c>
      <c r="C21" s="29" t="s">
        <v>133</v>
      </c>
      <c r="D21" s="32"/>
      <c r="E21" s="31"/>
      <c r="F21" s="28"/>
    </row>
    <row r="22" spans="1:6" ht="15" x14ac:dyDescent="0.25">
      <c r="A22" s="29" t="s">
        <v>142</v>
      </c>
      <c r="B22" s="29">
        <v>795.4135</v>
      </c>
      <c r="C22" s="29" t="s">
        <v>135</v>
      </c>
      <c r="D22" s="32"/>
      <c r="E22" s="31"/>
      <c r="F22" s="28"/>
    </row>
    <row r="23" spans="1:6" ht="15" x14ac:dyDescent="0.25">
      <c r="A23" s="29" t="s">
        <v>143</v>
      </c>
      <c r="B23" s="29">
        <v>1035.136</v>
      </c>
      <c r="C23" s="29" t="s">
        <v>133</v>
      </c>
      <c r="D23" s="32"/>
      <c r="E23" s="31"/>
      <c r="F23" s="28"/>
    </row>
    <row r="24" spans="1:6" ht="15" x14ac:dyDescent="0.25">
      <c r="A24" s="29" t="s">
        <v>144</v>
      </c>
      <c r="B24" s="29">
        <v>699.17830000000004</v>
      </c>
      <c r="C24" s="29" t="s">
        <v>123</v>
      </c>
      <c r="D24" s="32"/>
      <c r="E24" s="31"/>
      <c r="F24" s="28"/>
    </row>
    <row r="25" spans="1:6" ht="15" x14ac:dyDescent="0.25">
      <c r="A25" s="29" t="s">
        <v>145</v>
      </c>
      <c r="B25" s="29">
        <v>789.74919999999997</v>
      </c>
      <c r="C25" s="29" t="s">
        <v>123</v>
      </c>
      <c r="D25" s="32"/>
      <c r="E25" s="31"/>
      <c r="F25" s="28"/>
    </row>
    <row r="26" spans="1:6" ht="15" x14ac:dyDescent="0.25">
      <c r="A26" s="29" t="s">
        <v>146</v>
      </c>
      <c r="B26" s="29">
        <v>879.34439999999995</v>
      </c>
      <c r="C26" s="29" t="s">
        <v>123</v>
      </c>
      <c r="D26" s="32"/>
      <c r="E26" s="31"/>
      <c r="F26" s="28"/>
    </row>
    <row r="27" spans="1:6" ht="15" x14ac:dyDescent="0.25">
      <c r="A27" s="29" t="s">
        <v>147</v>
      </c>
      <c r="B27" s="29">
        <v>884.13589999999999</v>
      </c>
      <c r="C27" s="29" t="s">
        <v>131</v>
      </c>
      <c r="D27" s="32"/>
      <c r="E27" s="31"/>
      <c r="F27" s="28"/>
    </row>
    <row r="28" spans="1:6" ht="15" x14ac:dyDescent="0.25">
      <c r="A28" s="29" t="s">
        <v>148</v>
      </c>
      <c r="B28" s="29">
        <v>747.05520000000001</v>
      </c>
      <c r="C28" s="29" t="s">
        <v>133</v>
      </c>
      <c r="D28" s="32"/>
      <c r="E28" s="31"/>
      <c r="F28" s="28"/>
    </row>
    <row r="29" spans="1:6" ht="15" x14ac:dyDescent="0.25">
      <c r="A29" s="29" t="s">
        <v>149</v>
      </c>
      <c r="B29" s="29">
        <v>760.42610000000002</v>
      </c>
      <c r="C29" s="29" t="s">
        <v>135</v>
      </c>
      <c r="D29" s="32"/>
      <c r="E29" s="31"/>
      <c r="F29" s="28"/>
    </row>
    <row r="30" spans="1:6" ht="15" x14ac:dyDescent="0.25">
      <c r="A30" s="29" t="s">
        <v>150</v>
      </c>
      <c r="B30" s="29">
        <v>687.60159999999996</v>
      </c>
      <c r="C30" s="29" t="s">
        <v>135</v>
      </c>
      <c r="D30" s="32"/>
      <c r="E30" s="31"/>
      <c r="F30" s="28"/>
    </row>
    <row r="31" spans="1:6" ht="15" x14ac:dyDescent="0.25">
      <c r="A31" s="29" t="s">
        <v>151</v>
      </c>
      <c r="B31" s="29">
        <v>319.89280000000002</v>
      </c>
      <c r="C31" s="29" t="s">
        <v>133</v>
      </c>
      <c r="D31" s="32"/>
      <c r="E31" s="31"/>
      <c r="F31" s="28"/>
    </row>
    <row r="32" spans="1:6" ht="15" x14ac:dyDescent="0.25">
      <c r="A32" s="29" t="s">
        <v>152</v>
      </c>
      <c r="B32" s="29">
        <v>468.22980000000001</v>
      </c>
      <c r="C32" s="29" t="s">
        <v>123</v>
      </c>
      <c r="D32" s="32"/>
      <c r="E32" s="31"/>
      <c r="F32" s="28"/>
    </row>
    <row r="33" spans="1:6" ht="15" x14ac:dyDescent="0.25">
      <c r="A33" s="29" t="s">
        <v>153</v>
      </c>
      <c r="B33" s="29">
        <v>814.24810000000002</v>
      </c>
      <c r="C33" s="29" t="s">
        <v>123</v>
      </c>
      <c r="D33" s="29"/>
      <c r="E33" s="29"/>
      <c r="F33" s="28"/>
    </row>
    <row r="34" spans="1:6" ht="15" x14ac:dyDescent="0.25">
      <c r="A34" s="29" t="s">
        <v>154</v>
      </c>
      <c r="B34" s="29">
        <v>749.24670000000003</v>
      </c>
      <c r="C34" s="29" t="s">
        <v>123</v>
      </c>
      <c r="D34" s="29"/>
      <c r="E34" s="29"/>
      <c r="F34" s="28"/>
    </row>
    <row r="35" spans="1:6" ht="15" x14ac:dyDescent="0.25">
      <c r="A35" s="29" t="s">
        <v>155</v>
      </c>
      <c r="B35" s="29">
        <v>615.69079999999997</v>
      </c>
      <c r="C35" s="29" t="s">
        <v>133</v>
      </c>
      <c r="D35" s="29"/>
      <c r="E35" s="29"/>
      <c r="F35" s="28"/>
    </row>
    <row r="36" spans="1:6" ht="15" x14ac:dyDescent="0.25">
      <c r="A36" s="29" t="s">
        <v>156</v>
      </c>
      <c r="B36" s="29">
        <v>425.64109999999999</v>
      </c>
      <c r="C36" s="29" t="s">
        <v>135</v>
      </c>
      <c r="D36" s="29"/>
      <c r="E36" s="29"/>
      <c r="F36" s="28"/>
    </row>
    <row r="37" spans="1:6" ht="15" x14ac:dyDescent="0.25">
      <c r="A37" s="29" t="s">
        <v>157</v>
      </c>
      <c r="B37" s="29">
        <v>613.25729999999999</v>
      </c>
      <c r="C37" s="29" t="s">
        <v>133</v>
      </c>
      <c r="D37" s="29"/>
      <c r="E37" s="29"/>
      <c r="F37" s="28"/>
    </row>
    <row r="38" spans="1:6" ht="15" x14ac:dyDescent="0.25">
      <c r="A38" s="29" t="s">
        <v>158</v>
      </c>
      <c r="B38" s="29">
        <v>604.55899999999997</v>
      </c>
      <c r="C38" s="29" t="s">
        <v>123</v>
      </c>
      <c r="D38" s="29"/>
      <c r="E38" s="29"/>
      <c r="F38" s="28"/>
    </row>
    <row r="39" spans="1:6" ht="15" x14ac:dyDescent="0.25">
      <c r="A39" s="29" t="s">
        <v>159</v>
      </c>
      <c r="B39" s="29">
        <v>601.60299999999995</v>
      </c>
      <c r="C39" s="29" t="s">
        <v>123</v>
      </c>
      <c r="D39" s="29"/>
      <c r="E39" s="29"/>
      <c r="F39" s="28"/>
    </row>
    <row r="40" spans="1:6" ht="15" x14ac:dyDescent="0.25">
      <c r="A40" s="29" t="s">
        <v>160</v>
      </c>
      <c r="B40" s="29">
        <v>584.46010000000001</v>
      </c>
      <c r="C40" s="29" t="s">
        <v>123</v>
      </c>
      <c r="D40" s="29"/>
      <c r="E40" s="29"/>
      <c r="F40" s="28"/>
    </row>
    <row r="41" spans="1:6" ht="15" x14ac:dyDescent="0.25">
      <c r="A41" s="29" t="s">
        <v>161</v>
      </c>
      <c r="B41" s="29">
        <v>133.7165</v>
      </c>
      <c r="C41" s="29" t="s">
        <v>131</v>
      </c>
      <c r="D41" s="29"/>
      <c r="E41" s="29"/>
      <c r="F41" s="28"/>
    </row>
    <row r="42" spans="1:6" ht="15" x14ac:dyDescent="0.25">
      <c r="A42" s="29" t="s">
        <v>162</v>
      </c>
      <c r="B42" s="29">
        <v>550.13329999999996</v>
      </c>
      <c r="C42" s="29" t="s">
        <v>133</v>
      </c>
      <c r="D42" s="29"/>
      <c r="E42" s="29"/>
      <c r="F42" s="28"/>
    </row>
    <row r="43" spans="1:6" ht="15" x14ac:dyDescent="0.25">
      <c r="A43" s="29" t="s">
        <v>163</v>
      </c>
      <c r="B43" s="29">
        <v>470.43939999999998</v>
      </c>
      <c r="C43" s="29" t="s">
        <v>135</v>
      </c>
      <c r="D43" s="29"/>
      <c r="E43" s="29"/>
      <c r="F43" s="28"/>
    </row>
    <row r="44" spans="1:6" ht="15" x14ac:dyDescent="0.25">
      <c r="A44" s="29" t="s">
        <v>164</v>
      </c>
      <c r="B44" s="29">
        <v>753.52470000000005</v>
      </c>
      <c r="C44" s="29" t="s">
        <v>135</v>
      </c>
      <c r="D44" s="29"/>
      <c r="E44" s="29"/>
      <c r="F44" s="28"/>
    </row>
    <row r="45" spans="1:6" ht="15" x14ac:dyDescent="0.25">
      <c r="A45" s="29" t="s">
        <v>165</v>
      </c>
      <c r="B45" s="29">
        <v>1037.0350000000001</v>
      </c>
      <c r="C45" s="29" t="s">
        <v>133</v>
      </c>
      <c r="D45" s="29"/>
      <c r="E45" s="29"/>
      <c r="F45" s="28"/>
    </row>
    <row r="46" spans="1:6" ht="15" x14ac:dyDescent="0.25">
      <c r="A46" s="29" t="s">
        <v>166</v>
      </c>
      <c r="B46" s="29">
        <v>348.09269999999998</v>
      </c>
      <c r="C46" s="29" t="s">
        <v>123</v>
      </c>
      <c r="D46" s="29"/>
      <c r="E46" s="29"/>
      <c r="F46" s="28"/>
    </row>
    <row r="47" spans="1:6" ht="15" x14ac:dyDescent="0.25">
      <c r="A47" s="29" t="s">
        <v>167</v>
      </c>
      <c r="B47" s="29">
        <v>597.61710000000005</v>
      </c>
      <c r="C47" s="29" t="s">
        <v>123</v>
      </c>
      <c r="D47" s="29"/>
      <c r="E47" s="29"/>
      <c r="F47" s="28"/>
    </row>
    <row r="48" spans="1:6" ht="15" x14ac:dyDescent="0.25">
      <c r="A48" s="29" t="s">
        <v>168</v>
      </c>
      <c r="B48" s="29">
        <v>243.2336</v>
      </c>
      <c r="C48" s="29" t="s">
        <v>123</v>
      </c>
      <c r="D48" s="29"/>
      <c r="E48" s="29"/>
      <c r="F48" s="28"/>
    </row>
    <row r="49" spans="1:6" ht="15" x14ac:dyDescent="0.25">
      <c r="A49" s="29" t="s">
        <v>169</v>
      </c>
      <c r="B49" s="29">
        <v>124.78870000000001</v>
      </c>
      <c r="C49" s="29" t="s">
        <v>133</v>
      </c>
      <c r="D49" s="29"/>
      <c r="E49" s="29"/>
      <c r="F49" s="28"/>
    </row>
    <row r="50" spans="1:6" ht="15" x14ac:dyDescent="0.25">
      <c r="A50" s="29" t="s">
        <v>170</v>
      </c>
      <c r="B50" s="29">
        <v>328.03710000000001</v>
      </c>
      <c r="C50" s="29" t="s">
        <v>135</v>
      </c>
      <c r="D50" s="29"/>
      <c r="E50" s="29"/>
      <c r="F50" s="28"/>
    </row>
    <row r="51" spans="1:6" ht="15" x14ac:dyDescent="0.25">
      <c r="A51" s="29" t="s">
        <v>171</v>
      </c>
      <c r="B51" s="29">
        <v>577.79700000000003</v>
      </c>
      <c r="C51" s="29" t="s">
        <v>133</v>
      </c>
      <c r="D51" s="29"/>
      <c r="E51" s="29"/>
      <c r="F51" s="28"/>
    </row>
    <row r="52" spans="1:6" ht="15" x14ac:dyDescent="0.25">
      <c r="A52" s="29" t="s">
        <v>172</v>
      </c>
      <c r="B52" s="29">
        <v>676.0797</v>
      </c>
      <c r="C52" s="29" t="s">
        <v>123</v>
      </c>
      <c r="D52" s="29"/>
      <c r="E52" s="29"/>
      <c r="F52" s="28"/>
    </row>
    <row r="53" spans="1:6" ht="15" x14ac:dyDescent="0.25">
      <c r="A53" s="29" t="s">
        <v>173</v>
      </c>
      <c r="B53" s="29">
        <v>451.64929999999998</v>
      </c>
      <c r="C53" s="29" t="s">
        <v>123</v>
      </c>
      <c r="D53" s="29"/>
      <c r="E53" s="29"/>
      <c r="F53" s="28"/>
    </row>
    <row r="54" spans="1:6" ht="15" x14ac:dyDescent="0.25">
      <c r="A54" s="29" t="s">
        <v>174</v>
      </c>
      <c r="B54" s="29">
        <v>148.81540000000001</v>
      </c>
      <c r="C54" s="29" t="s">
        <v>123</v>
      </c>
      <c r="D54" s="29"/>
      <c r="E54" s="29"/>
      <c r="F54" s="28"/>
    </row>
    <row r="55" spans="1:6" ht="15" x14ac:dyDescent="0.25">
      <c r="A55" s="29" t="s">
        <v>175</v>
      </c>
      <c r="B55" s="29">
        <v>151.93700000000001</v>
      </c>
      <c r="C55" s="29" t="s">
        <v>131</v>
      </c>
      <c r="D55" s="29"/>
      <c r="E55" s="29"/>
      <c r="F55" s="28"/>
    </row>
    <row r="56" spans="1:6" ht="15" x14ac:dyDescent="0.25">
      <c r="A56" s="29" t="s">
        <v>176</v>
      </c>
      <c r="B56" s="29">
        <v>527.69910000000004</v>
      </c>
      <c r="C56" s="29" t="s">
        <v>133</v>
      </c>
      <c r="D56" s="29"/>
      <c r="E56" s="29"/>
      <c r="F56" s="28"/>
    </row>
    <row r="57" spans="1:6" ht="15" x14ac:dyDescent="0.25">
      <c r="A57" s="29" t="s">
        <v>177</v>
      </c>
      <c r="B57" s="29">
        <v>950.61649999999997</v>
      </c>
      <c r="C57" s="29" t="s">
        <v>135</v>
      </c>
      <c r="D57" s="29"/>
      <c r="E57" s="29"/>
      <c r="F57" s="28"/>
    </row>
    <row r="58" spans="1:6" ht="15" x14ac:dyDescent="0.25">
      <c r="A58" s="29" t="s">
        <v>178</v>
      </c>
      <c r="B58" s="29">
        <v>502.08850000000001</v>
      </c>
      <c r="C58" s="29" t="s">
        <v>135</v>
      </c>
      <c r="D58" s="29"/>
      <c r="E58" s="29"/>
      <c r="F58" s="28"/>
    </row>
    <row r="59" spans="1:6" ht="15" x14ac:dyDescent="0.25">
      <c r="A59" s="29" t="s">
        <v>179</v>
      </c>
      <c r="B59" s="29">
        <v>934.71929999999998</v>
      </c>
      <c r="C59" s="29" t="s">
        <v>133</v>
      </c>
      <c r="D59" s="29"/>
      <c r="E59" s="29"/>
      <c r="F59" s="28"/>
    </row>
    <row r="60" spans="1:6" ht="15" x14ac:dyDescent="0.25">
      <c r="A60" s="29" t="s">
        <v>180</v>
      </c>
      <c r="B60" s="29">
        <v>376.27719999999999</v>
      </c>
      <c r="C60" s="29" t="s">
        <v>123</v>
      </c>
      <c r="D60" s="29"/>
      <c r="E60" s="29"/>
      <c r="F60" s="28"/>
    </row>
    <row r="61" spans="1:6" ht="15" x14ac:dyDescent="0.25">
      <c r="A61" s="29" t="s">
        <v>181</v>
      </c>
      <c r="B61" s="29">
        <v>870.4325</v>
      </c>
      <c r="C61" s="29" t="s">
        <v>123</v>
      </c>
      <c r="D61" s="29"/>
      <c r="E61" s="29"/>
      <c r="F61" s="28"/>
    </row>
    <row r="62" spans="1:6" ht="15" x14ac:dyDescent="0.25">
      <c r="A62" s="29" t="s">
        <v>182</v>
      </c>
      <c r="B62" s="29">
        <v>963.15449999999998</v>
      </c>
      <c r="C62" s="29" t="s">
        <v>123</v>
      </c>
      <c r="D62" s="29"/>
      <c r="E62" s="29"/>
      <c r="F62" s="28"/>
    </row>
    <row r="63" spans="1:6" ht="15" x14ac:dyDescent="0.25">
      <c r="A63" s="29" t="s">
        <v>183</v>
      </c>
      <c r="B63" s="29">
        <v>239.34630000000001</v>
      </c>
      <c r="C63" s="29" t="s">
        <v>133</v>
      </c>
      <c r="D63" s="29"/>
      <c r="E63" s="29"/>
      <c r="F63" s="28"/>
    </row>
    <row r="64" spans="1:6" ht="15" x14ac:dyDescent="0.25">
      <c r="A64" s="29" t="s">
        <v>184</v>
      </c>
      <c r="B64" s="29">
        <v>586.25220000000002</v>
      </c>
      <c r="C64" s="29" t="s">
        <v>135</v>
      </c>
      <c r="D64" s="29"/>
      <c r="E64" s="29"/>
      <c r="F64" s="28"/>
    </row>
    <row r="65" spans="1:6" ht="15" x14ac:dyDescent="0.25">
      <c r="A65" s="29" t="s">
        <v>185</v>
      </c>
      <c r="B65" s="29">
        <v>863.72609999999997</v>
      </c>
      <c r="C65" s="29" t="s">
        <v>133</v>
      </c>
      <c r="D65" s="29"/>
      <c r="E65" s="29"/>
      <c r="F65" s="28"/>
    </row>
    <row r="66" spans="1:6" ht="15" x14ac:dyDescent="0.25">
      <c r="A66" s="29" t="s">
        <v>186</v>
      </c>
      <c r="B66" s="29">
        <v>702.37149999999997</v>
      </c>
      <c r="C66" s="29" t="s">
        <v>123</v>
      </c>
      <c r="D66" s="29"/>
      <c r="E66" s="29"/>
      <c r="F66" s="28"/>
    </row>
    <row r="67" spans="1:6" ht="15" x14ac:dyDescent="0.25">
      <c r="A67" s="29" t="s">
        <v>187</v>
      </c>
      <c r="B67" s="29">
        <v>252.2415</v>
      </c>
      <c r="C67" s="29" t="s">
        <v>123</v>
      </c>
      <c r="D67" s="29"/>
      <c r="E67" s="29"/>
      <c r="F67" s="28"/>
    </row>
    <row r="68" spans="1:6" ht="15" x14ac:dyDescent="0.25">
      <c r="A68" s="29" t="s">
        <v>188</v>
      </c>
      <c r="B68" s="29">
        <v>483.17200000000003</v>
      </c>
      <c r="C68" s="29" t="s">
        <v>123</v>
      </c>
      <c r="D68" s="29"/>
      <c r="E68" s="29"/>
      <c r="F68" s="28"/>
    </row>
    <row r="69" spans="1:6" ht="15" x14ac:dyDescent="0.25">
      <c r="A69" s="29" t="s">
        <v>189</v>
      </c>
      <c r="B69" s="29">
        <v>516.8193</v>
      </c>
      <c r="C69" s="29" t="s">
        <v>131</v>
      </c>
      <c r="D69" s="29"/>
      <c r="E69" s="29"/>
      <c r="F69" s="28"/>
    </row>
    <row r="70" spans="1:6" ht="15" x14ac:dyDescent="0.25">
      <c r="A70" s="29" t="s">
        <v>190</v>
      </c>
      <c r="B70" s="29">
        <v>360.99439999999998</v>
      </c>
      <c r="C70" s="29" t="s">
        <v>133</v>
      </c>
      <c r="D70" s="29"/>
      <c r="E70" s="29"/>
      <c r="F70" s="28"/>
    </row>
    <row r="71" spans="1:6" ht="15" x14ac:dyDescent="0.25">
      <c r="A71" s="29" t="s">
        <v>191</v>
      </c>
      <c r="B71" s="29">
        <v>606.95029999999997</v>
      </c>
      <c r="C71" s="29" t="s">
        <v>135</v>
      </c>
      <c r="D71" s="29"/>
      <c r="E71" s="29"/>
      <c r="F71" s="28"/>
    </row>
    <row r="72" spans="1:6" ht="15" x14ac:dyDescent="0.25">
      <c r="A72" s="29" t="s">
        <v>192</v>
      </c>
      <c r="B72" s="29">
        <v>683.96500000000003</v>
      </c>
      <c r="C72" s="29" t="s">
        <v>135</v>
      </c>
      <c r="D72" s="29"/>
      <c r="E72" s="29"/>
      <c r="F72" s="28"/>
    </row>
    <row r="73" spans="1:6" ht="15" x14ac:dyDescent="0.25">
      <c r="A73" s="29" t="s">
        <v>193</v>
      </c>
      <c r="B73" s="29">
        <v>266.64640000000003</v>
      </c>
      <c r="C73" s="29" t="s">
        <v>133</v>
      </c>
      <c r="D73" s="29"/>
      <c r="E73" s="29"/>
      <c r="F73" s="28"/>
    </row>
    <row r="74" spans="1:6" ht="15" x14ac:dyDescent="0.25">
      <c r="A74" s="29" t="s">
        <v>194</v>
      </c>
      <c r="B74" s="29">
        <v>548.52319999999997</v>
      </c>
      <c r="C74" s="29" t="s">
        <v>123</v>
      </c>
      <c r="D74" s="29"/>
      <c r="E74" s="29"/>
      <c r="F74" s="28"/>
    </row>
    <row r="75" spans="1:6" ht="15" x14ac:dyDescent="0.25">
      <c r="A75" s="29" t="s">
        <v>195</v>
      </c>
      <c r="B75" s="29">
        <v>717.67740000000003</v>
      </c>
      <c r="C75" s="29" t="s">
        <v>123</v>
      </c>
      <c r="D75" s="29"/>
      <c r="E75" s="29"/>
      <c r="F75" s="28"/>
    </row>
    <row r="76" spans="1:6" ht="15" x14ac:dyDescent="0.25">
      <c r="A76" s="29" t="s">
        <v>196</v>
      </c>
      <c r="B76" s="29">
        <v>1034.4559999999999</v>
      </c>
      <c r="C76" s="29" t="s">
        <v>123</v>
      </c>
      <c r="D76" s="29"/>
      <c r="E76" s="29"/>
      <c r="F76" s="28"/>
    </row>
    <row r="77" spans="1:6" ht="15" x14ac:dyDescent="0.25">
      <c r="A77" s="29" t="s">
        <v>197</v>
      </c>
      <c r="B77" s="29">
        <v>214.5273</v>
      </c>
      <c r="C77" s="29" t="s">
        <v>133</v>
      </c>
      <c r="D77" s="29"/>
      <c r="E77" s="29"/>
      <c r="F77" s="28"/>
    </row>
    <row r="78" spans="1:6" ht="15" x14ac:dyDescent="0.25">
      <c r="A78" s="29" t="s">
        <v>198</v>
      </c>
      <c r="B78" s="29">
        <v>839.34849999999994</v>
      </c>
      <c r="C78" s="29" t="s">
        <v>135</v>
      </c>
      <c r="D78" s="29"/>
      <c r="E78" s="29"/>
      <c r="F78" s="28"/>
    </row>
    <row r="79" spans="1:6" ht="15" x14ac:dyDescent="0.25">
      <c r="A79" s="29" t="s">
        <v>199</v>
      </c>
      <c r="B79" s="29">
        <v>741.41110000000003</v>
      </c>
      <c r="C79" s="29" t="s">
        <v>133</v>
      </c>
      <c r="D79" s="29"/>
      <c r="E79" s="29"/>
      <c r="F79" s="28"/>
    </row>
    <row r="80" spans="1:6" ht="15" x14ac:dyDescent="0.25">
      <c r="A80" s="29" t="s">
        <v>200</v>
      </c>
      <c r="B80" s="29">
        <v>504.71</v>
      </c>
      <c r="C80" s="29" t="s">
        <v>123</v>
      </c>
      <c r="D80" s="29"/>
      <c r="E80" s="29"/>
      <c r="F80" s="28"/>
    </row>
    <row r="81" spans="1:6" ht="15" x14ac:dyDescent="0.25">
      <c r="A81" s="29" t="s">
        <v>201</v>
      </c>
      <c r="B81" s="29">
        <v>600.06820000000005</v>
      </c>
      <c r="C81" s="29" t="s">
        <v>123</v>
      </c>
      <c r="D81" s="29"/>
      <c r="E81" s="29"/>
      <c r="F81" s="28"/>
    </row>
    <row r="82" spans="1:6" ht="15" x14ac:dyDescent="0.25">
      <c r="A82" s="29" t="s">
        <v>202</v>
      </c>
      <c r="B82" s="29">
        <v>689.86210000000005</v>
      </c>
      <c r="C82" s="29" t="s">
        <v>123</v>
      </c>
      <c r="D82" s="29"/>
      <c r="E82" s="29"/>
      <c r="F82" s="28"/>
    </row>
    <row r="83" spans="1:6" ht="15" x14ac:dyDescent="0.25">
      <c r="A83" s="29" t="s">
        <v>203</v>
      </c>
      <c r="B83" s="29">
        <v>539.45299999999997</v>
      </c>
      <c r="C83" s="29" t="s">
        <v>131</v>
      </c>
      <c r="D83" s="29"/>
      <c r="E83" s="29"/>
      <c r="F83" s="28"/>
    </row>
    <row r="84" spans="1:6" ht="15" x14ac:dyDescent="0.25">
      <c r="A84" s="29" t="s">
        <v>204</v>
      </c>
      <c r="B84" s="29">
        <v>528.45029999999997</v>
      </c>
      <c r="C84" s="29" t="s">
        <v>133</v>
      </c>
      <c r="D84" s="29"/>
      <c r="E84" s="29"/>
      <c r="F84" s="28"/>
    </row>
    <row r="85" spans="1:6" ht="15" x14ac:dyDescent="0.25">
      <c r="A85" s="29" t="s">
        <v>205</v>
      </c>
      <c r="B85" s="29">
        <v>1036.537</v>
      </c>
      <c r="C85" s="29" t="s">
        <v>135</v>
      </c>
      <c r="D85" s="29"/>
      <c r="E85" s="29"/>
      <c r="F85" s="28"/>
    </row>
    <row r="86" spans="1:6" ht="15" x14ac:dyDescent="0.25">
      <c r="A86" s="29" t="s">
        <v>206</v>
      </c>
      <c r="B86" s="29">
        <v>242.36580000000001</v>
      </c>
      <c r="C86" s="29" t="s">
        <v>135</v>
      </c>
      <c r="D86" s="29"/>
      <c r="E86" s="29"/>
      <c r="F86" s="28"/>
    </row>
    <row r="87" spans="1:6" ht="15" x14ac:dyDescent="0.25">
      <c r="A87" s="29" t="s">
        <v>207</v>
      </c>
      <c r="B87" s="29">
        <v>694.33010000000002</v>
      </c>
      <c r="C87" s="29" t="s">
        <v>133</v>
      </c>
      <c r="D87" s="29"/>
      <c r="E87" s="29"/>
      <c r="F87" s="28"/>
    </row>
    <row r="88" spans="1:6" ht="15" x14ac:dyDescent="0.25">
      <c r="A88" s="29" t="s">
        <v>208</v>
      </c>
      <c r="B88" s="29">
        <v>154.1491</v>
      </c>
      <c r="C88" s="29" t="s">
        <v>123</v>
      </c>
      <c r="D88" s="29"/>
      <c r="E88" s="29"/>
      <c r="F88" s="28"/>
    </row>
    <row r="89" spans="1:6" ht="15" x14ac:dyDescent="0.25">
      <c r="A89" s="29" t="s">
        <v>209</v>
      </c>
      <c r="B89" s="29">
        <v>389.63749999999999</v>
      </c>
      <c r="C89" s="29" t="s">
        <v>123</v>
      </c>
      <c r="D89" s="29"/>
      <c r="E89" s="29"/>
      <c r="F89" s="28"/>
    </row>
    <row r="90" spans="1:6" ht="15" x14ac:dyDescent="0.25">
      <c r="A90" s="29" t="s">
        <v>210</v>
      </c>
      <c r="B90" s="29">
        <v>906.94069999999999</v>
      </c>
      <c r="C90" s="29" t="s">
        <v>123</v>
      </c>
      <c r="D90" s="29"/>
      <c r="E90" s="29"/>
      <c r="F90" s="28"/>
    </row>
  </sheetData>
  <mergeCells count="3">
    <mergeCell ref="B1:N1"/>
    <mergeCell ref="B2:N2"/>
    <mergeCell ref="B3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3"/>
  <sheetViews>
    <sheetView topLeftCell="A83" zoomScaleNormal="100" workbookViewId="0"/>
  </sheetViews>
  <sheetFormatPr defaultRowHeight="12.75" x14ac:dyDescent="0.2"/>
  <cols>
    <col min="3" max="3" width="9.7109375" bestFit="1" customWidth="1"/>
  </cols>
  <sheetData>
    <row r="2" spans="2:15" ht="25.5" customHeight="1" x14ac:dyDescent="0.3">
      <c r="B2" s="70" t="s">
        <v>220</v>
      </c>
    </row>
    <row r="4" spans="2:15" ht="45.75" customHeight="1" x14ac:dyDescent="0.3">
      <c r="B4" s="189" t="s">
        <v>225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25.5" customHeight="1" x14ac:dyDescent="0.2"/>
    <row r="7" spans="2:15" ht="20.25" x14ac:dyDescent="0.3">
      <c r="B7" s="70" t="s">
        <v>226</v>
      </c>
    </row>
    <row r="11" spans="2:15" x14ac:dyDescent="0.2">
      <c r="B11" s="13" t="s">
        <v>4</v>
      </c>
      <c r="C11" s="13">
        <v>234</v>
      </c>
    </row>
    <row r="12" spans="2:15" x14ac:dyDescent="0.2">
      <c r="B12" s="13" t="s">
        <v>5</v>
      </c>
      <c r="C12" s="13">
        <v>345</v>
      </c>
    </row>
    <row r="13" spans="2:15" x14ac:dyDescent="0.2">
      <c r="B13" s="13" t="s">
        <v>6</v>
      </c>
      <c r="C13" s="13">
        <v>63</v>
      </c>
    </row>
    <row r="14" spans="2:15" x14ac:dyDescent="0.2">
      <c r="B14" s="13" t="s">
        <v>7</v>
      </c>
      <c r="C14" s="13">
        <v>789</v>
      </c>
    </row>
    <row r="15" spans="2:15" x14ac:dyDescent="0.2">
      <c r="B15" s="13" t="s">
        <v>8</v>
      </c>
      <c r="C15" s="13">
        <v>876</v>
      </c>
    </row>
    <row r="16" spans="2:15" x14ac:dyDescent="0.2">
      <c r="B16" s="13" t="s">
        <v>9</v>
      </c>
      <c r="C16" s="13">
        <v>432</v>
      </c>
    </row>
    <row r="17" spans="2:3" x14ac:dyDescent="0.2">
      <c r="B17" s="13" t="s">
        <v>10</v>
      </c>
      <c r="C17" s="13">
        <v>987</v>
      </c>
    </row>
    <row r="18" spans="2:3" x14ac:dyDescent="0.2">
      <c r="B18" s="14" t="s">
        <v>11</v>
      </c>
      <c r="C18" s="14"/>
    </row>
    <row r="62" spans="2:2" ht="20.25" x14ac:dyDescent="0.3">
      <c r="B62" s="63" t="s">
        <v>227</v>
      </c>
    </row>
    <row r="66" spans="2:3" x14ac:dyDescent="0.2">
      <c r="B66" s="13" t="s">
        <v>4</v>
      </c>
      <c r="C66" s="13">
        <v>234</v>
      </c>
    </row>
    <row r="67" spans="2:3" x14ac:dyDescent="0.2">
      <c r="B67" s="13" t="s">
        <v>5</v>
      </c>
      <c r="C67" s="13">
        <v>345</v>
      </c>
    </row>
    <row r="68" spans="2:3" x14ac:dyDescent="0.2">
      <c r="B68" s="13" t="s">
        <v>6</v>
      </c>
      <c r="C68" s="13">
        <v>456</v>
      </c>
    </row>
    <row r="69" spans="2:3" x14ac:dyDescent="0.2">
      <c r="B69" s="13" t="s">
        <v>7</v>
      </c>
      <c r="C69" s="13">
        <v>789</v>
      </c>
    </row>
    <row r="70" spans="2:3" x14ac:dyDescent="0.2">
      <c r="B70" s="13" t="s">
        <v>8</v>
      </c>
      <c r="C70" s="13">
        <v>876</v>
      </c>
    </row>
    <row r="71" spans="2:3" x14ac:dyDescent="0.2">
      <c r="B71" s="13" t="s">
        <v>9</v>
      </c>
      <c r="C71" s="13">
        <v>432</v>
      </c>
    </row>
    <row r="72" spans="2:3" x14ac:dyDescent="0.2">
      <c r="B72" s="13" t="s">
        <v>10</v>
      </c>
      <c r="C72" s="13">
        <v>987</v>
      </c>
    </row>
    <row r="73" spans="2:3" x14ac:dyDescent="0.2">
      <c r="B73" s="14" t="s">
        <v>11</v>
      </c>
      <c r="C73" s="14"/>
    </row>
  </sheetData>
  <mergeCells count="1">
    <mergeCell ref="B4:O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4"/>
  <sheetViews>
    <sheetView zoomScaleNormal="100" workbookViewId="0"/>
  </sheetViews>
  <sheetFormatPr defaultRowHeight="12.75" x14ac:dyDescent="0.2"/>
  <cols>
    <col min="1" max="1" width="6.7109375" customWidth="1"/>
    <col min="2" max="2" width="10.5703125" customWidth="1"/>
    <col min="4" max="4" width="10.42578125" customWidth="1"/>
    <col min="5" max="5" width="13.7109375" customWidth="1"/>
    <col min="7" max="7" width="14.5703125" customWidth="1"/>
    <col min="9" max="9" width="13.85546875" bestFit="1" customWidth="1"/>
  </cols>
  <sheetData>
    <row r="3" spans="1:11" ht="24.75" customHeight="1" x14ac:dyDescent="0.3">
      <c r="B3" s="186" t="s">
        <v>221</v>
      </c>
      <c r="C3" s="186"/>
      <c r="D3" s="186"/>
      <c r="E3" s="186"/>
      <c r="F3" s="186"/>
      <c r="G3" s="186"/>
      <c r="H3" s="186"/>
      <c r="I3" s="186"/>
      <c r="J3" s="186"/>
      <c r="K3" s="186"/>
    </row>
    <row r="6" spans="1:11" ht="18" x14ac:dyDescent="0.25">
      <c r="A6" s="73" t="s">
        <v>240</v>
      </c>
    </row>
    <row r="7" spans="1:11" x14ac:dyDescent="0.2">
      <c r="B7" s="41"/>
      <c r="C7" s="41"/>
      <c r="E7" s="41"/>
      <c r="F7" s="41"/>
      <c r="H7" s="41"/>
      <c r="I7" s="41"/>
    </row>
    <row r="8" spans="1:11" x14ac:dyDescent="0.2">
      <c r="H8" s="41"/>
      <c r="I8" s="41"/>
    </row>
    <row r="9" spans="1:11" x14ac:dyDescent="0.2">
      <c r="B9" s="2" t="s">
        <v>4</v>
      </c>
      <c r="C9" s="2">
        <v>100</v>
      </c>
      <c r="H9" s="41"/>
      <c r="I9" s="41"/>
    </row>
    <row r="10" spans="1:11" x14ac:dyDescent="0.2">
      <c r="B10" s="2" t="s">
        <v>5</v>
      </c>
      <c r="C10" s="2">
        <v>200</v>
      </c>
      <c r="H10" s="41"/>
      <c r="I10" s="41"/>
    </row>
    <row r="11" spans="1:11" x14ac:dyDescent="0.2">
      <c r="B11" s="2" t="s">
        <v>6</v>
      </c>
      <c r="C11" s="2">
        <v>100</v>
      </c>
      <c r="H11" s="41"/>
      <c r="I11" s="71"/>
    </row>
    <row r="12" spans="1:11" x14ac:dyDescent="0.2">
      <c r="B12" s="2" t="s">
        <v>7</v>
      </c>
      <c r="C12" s="2">
        <v>55</v>
      </c>
      <c r="H12" s="41"/>
      <c r="I12" s="41"/>
    </row>
    <row r="13" spans="1:11" x14ac:dyDescent="0.2">
      <c r="B13" s="2" t="s">
        <v>8</v>
      </c>
      <c r="C13" s="2">
        <v>200</v>
      </c>
      <c r="H13" s="41"/>
      <c r="I13" s="41"/>
    </row>
    <row r="14" spans="1:11" x14ac:dyDescent="0.2">
      <c r="B14" s="2" t="s">
        <v>9</v>
      </c>
      <c r="C14" s="2">
        <v>100</v>
      </c>
      <c r="H14" s="41"/>
      <c r="I14" s="41"/>
    </row>
    <row r="15" spans="1:11" x14ac:dyDescent="0.2">
      <c r="B15" s="2" t="s">
        <v>10</v>
      </c>
      <c r="C15" s="2">
        <v>200</v>
      </c>
      <c r="H15" s="42"/>
      <c r="I15" s="72"/>
    </row>
    <row r="16" spans="1:11" x14ac:dyDescent="0.2">
      <c r="B16" s="12" t="s">
        <v>12</v>
      </c>
      <c r="C16" s="15"/>
    </row>
    <row r="18" spans="1:12" x14ac:dyDescent="0.2">
      <c r="J18" t="s">
        <v>13</v>
      </c>
    </row>
    <row r="19" spans="1:12" ht="27" customHeight="1" x14ac:dyDescent="0.3">
      <c r="A19" s="186" t="s">
        <v>239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2" spans="1:12" x14ac:dyDescent="0.2">
      <c r="B22" s="2" t="s">
        <v>4</v>
      </c>
      <c r="C22" s="2">
        <v>100</v>
      </c>
    </row>
    <row r="23" spans="1:12" x14ac:dyDescent="0.2">
      <c r="B23" s="2" t="s">
        <v>5</v>
      </c>
      <c r="C23" s="2">
        <v>200</v>
      </c>
    </row>
    <row r="24" spans="1:12" x14ac:dyDescent="0.2">
      <c r="B24" s="2" t="s">
        <v>6</v>
      </c>
      <c r="C24" s="2">
        <v>100</v>
      </c>
    </row>
    <row r="25" spans="1:12" x14ac:dyDescent="0.2">
      <c r="B25" s="2" t="s">
        <v>7</v>
      </c>
      <c r="C25" s="64">
        <v>22</v>
      </c>
    </row>
    <row r="26" spans="1:12" x14ac:dyDescent="0.2">
      <c r="B26" s="2" t="s">
        <v>8</v>
      </c>
      <c r="C26" s="2">
        <v>200</v>
      </c>
    </row>
    <row r="27" spans="1:12" x14ac:dyDescent="0.2">
      <c r="B27" s="2" t="s">
        <v>9</v>
      </c>
      <c r="C27" s="2">
        <v>100</v>
      </c>
    </row>
    <row r="28" spans="1:12" x14ac:dyDescent="0.2">
      <c r="B28" s="2" t="s">
        <v>10</v>
      </c>
      <c r="C28" s="2">
        <v>200</v>
      </c>
    </row>
    <row r="29" spans="1:12" x14ac:dyDescent="0.2">
      <c r="B29" s="12" t="s">
        <v>12</v>
      </c>
      <c r="C29" s="15"/>
    </row>
    <row r="33" spans="2:16" s="62" customFormat="1" ht="20.25" x14ac:dyDescent="0.3">
      <c r="B33" s="79" t="s">
        <v>237</v>
      </c>
      <c r="C33" s="80"/>
      <c r="D33" s="80"/>
      <c r="E33" s="80"/>
      <c r="F33" s="80"/>
      <c r="G33" s="80"/>
      <c r="H33" s="81"/>
      <c r="I33" s="81"/>
      <c r="J33" s="81"/>
      <c r="K33" s="81"/>
      <c r="L33" s="81"/>
      <c r="M33" s="81"/>
      <c r="N33" s="81"/>
      <c r="O33" s="81"/>
      <c r="P33" s="82"/>
    </row>
    <row r="34" spans="2:16" s="62" customFormat="1" x14ac:dyDescent="0.2">
      <c r="B34" s="8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84"/>
    </row>
    <row r="35" spans="2:16" s="62" customFormat="1" x14ac:dyDescent="0.2">
      <c r="B35" s="8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84"/>
    </row>
    <row r="36" spans="2:16" s="62" customFormat="1" x14ac:dyDescent="0.2">
      <c r="B36" s="8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84"/>
    </row>
    <row r="37" spans="2:16" s="62" customFormat="1" x14ac:dyDescent="0.2">
      <c r="B37" s="83"/>
      <c r="C37" s="41"/>
      <c r="D37" s="2" t="s">
        <v>4</v>
      </c>
      <c r="E37" s="2">
        <v>100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4"/>
    </row>
    <row r="38" spans="2:16" s="62" customFormat="1" x14ac:dyDescent="0.2">
      <c r="B38" s="83"/>
      <c r="C38" s="41"/>
      <c r="D38" s="2" t="s">
        <v>5</v>
      </c>
      <c r="E38" s="2">
        <v>200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4"/>
    </row>
    <row r="39" spans="2:16" s="62" customFormat="1" x14ac:dyDescent="0.2">
      <c r="B39" s="83"/>
      <c r="C39" s="41"/>
      <c r="D39" s="2" t="s">
        <v>6</v>
      </c>
      <c r="E39" s="2">
        <v>100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84"/>
    </row>
    <row r="40" spans="2:16" s="62" customFormat="1" x14ac:dyDescent="0.2">
      <c r="B40" s="83"/>
      <c r="C40" s="41"/>
      <c r="D40" s="2" t="s">
        <v>7</v>
      </c>
      <c r="E40" s="64">
        <v>22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84"/>
    </row>
    <row r="41" spans="2:16" s="62" customFormat="1" x14ac:dyDescent="0.2">
      <c r="B41" s="83"/>
      <c r="C41" s="41"/>
      <c r="D41" s="2" t="s">
        <v>8</v>
      </c>
      <c r="E41" s="2">
        <v>200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84"/>
    </row>
    <row r="42" spans="2:16" s="62" customFormat="1" x14ac:dyDescent="0.2">
      <c r="B42" s="83"/>
      <c r="C42" s="41"/>
      <c r="D42" s="2" t="s">
        <v>9</v>
      </c>
      <c r="E42" s="2">
        <v>100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84"/>
    </row>
    <row r="43" spans="2:16" s="62" customFormat="1" x14ac:dyDescent="0.2">
      <c r="B43" s="83"/>
      <c r="C43" s="41"/>
      <c r="D43" s="2" t="s">
        <v>10</v>
      </c>
      <c r="E43" s="2">
        <v>200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84"/>
    </row>
    <row r="44" spans="2:16" x14ac:dyDescent="0.2">
      <c r="B44" s="83"/>
      <c r="C44" s="41"/>
      <c r="D44" s="12" t="s">
        <v>12</v>
      </c>
      <c r="E44" s="15">
        <f>AVERAGE(E37:E39,E41:E43)</f>
        <v>150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84"/>
    </row>
    <row r="45" spans="2:16" x14ac:dyDescent="0.2">
      <c r="B45" s="8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84"/>
    </row>
    <row r="46" spans="2:16" x14ac:dyDescent="0.2">
      <c r="B46" s="8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84"/>
    </row>
    <row r="47" spans="2:16" s="62" customFormat="1" x14ac:dyDescent="0.2">
      <c r="B47" s="83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4"/>
    </row>
    <row r="48" spans="2:16" s="62" customFormat="1" ht="30" customHeight="1" x14ac:dyDescent="0.25">
      <c r="B48" s="192" t="s">
        <v>236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4"/>
    </row>
    <row r="49" spans="1:16" s="62" customFormat="1" ht="24" customHeight="1" x14ac:dyDescent="0.25">
      <c r="B49" s="195" t="s">
        <v>241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/>
    </row>
    <row r="50" spans="1:16" s="62" customFormat="1" ht="25.5" customHeight="1" x14ac:dyDescent="0.25">
      <c r="B50" s="196" t="s">
        <v>242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8"/>
    </row>
    <row r="51" spans="1:16" s="62" customFormat="1" x14ac:dyDescent="0.2"/>
    <row r="52" spans="1:16" s="62" customFormat="1" x14ac:dyDescent="0.2"/>
    <row r="54" spans="1:16" ht="14.25" customHeight="1" x14ac:dyDescent="0.2"/>
    <row r="55" spans="1:16" ht="45.75" customHeight="1" x14ac:dyDescent="0.3">
      <c r="A55" s="189" t="s">
        <v>238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</row>
    <row r="59" spans="1:16" x14ac:dyDescent="0.2">
      <c r="B59" s="2" t="s">
        <v>4</v>
      </c>
      <c r="C59" s="2">
        <v>100</v>
      </c>
    </row>
    <row r="60" spans="1:16" x14ac:dyDescent="0.2">
      <c r="B60" s="2" t="s">
        <v>5</v>
      </c>
      <c r="C60" s="2">
        <v>200</v>
      </c>
    </row>
    <row r="61" spans="1:16" x14ac:dyDescent="0.2">
      <c r="B61" s="2" t="s">
        <v>6</v>
      </c>
      <c r="C61" s="2">
        <v>100</v>
      </c>
    </row>
    <row r="62" spans="1:16" x14ac:dyDescent="0.2">
      <c r="B62" s="2" t="s">
        <v>7</v>
      </c>
      <c r="C62" s="64">
        <v>120</v>
      </c>
    </row>
    <row r="63" spans="1:16" x14ac:dyDescent="0.2">
      <c r="B63" s="2" t="s">
        <v>8</v>
      </c>
      <c r="C63" s="2">
        <v>200</v>
      </c>
    </row>
    <row r="64" spans="1:16" x14ac:dyDescent="0.2">
      <c r="B64" s="2" t="s">
        <v>9</v>
      </c>
      <c r="C64" s="2">
        <v>22</v>
      </c>
    </row>
    <row r="65" spans="2:3" x14ac:dyDescent="0.2">
      <c r="B65" s="64" t="s">
        <v>10</v>
      </c>
      <c r="C65" s="2">
        <v>56</v>
      </c>
    </row>
    <row r="66" spans="2:3" x14ac:dyDescent="0.2">
      <c r="B66" s="75" t="s">
        <v>228</v>
      </c>
      <c r="C66" s="76">
        <v>55</v>
      </c>
    </row>
    <row r="67" spans="2:3" x14ac:dyDescent="0.2">
      <c r="B67" s="75" t="s">
        <v>229</v>
      </c>
      <c r="C67" s="2">
        <v>10</v>
      </c>
    </row>
    <row r="68" spans="2:3" x14ac:dyDescent="0.2">
      <c r="B68" s="75" t="s">
        <v>230</v>
      </c>
      <c r="C68" s="2">
        <v>99</v>
      </c>
    </row>
    <row r="69" spans="2:3" x14ac:dyDescent="0.2">
      <c r="B69" s="75" t="s">
        <v>231</v>
      </c>
      <c r="C69" s="2">
        <v>331</v>
      </c>
    </row>
    <row r="70" spans="2:3" x14ac:dyDescent="0.2">
      <c r="B70" s="75" t="s">
        <v>232</v>
      </c>
      <c r="C70" s="2">
        <v>421</v>
      </c>
    </row>
    <row r="71" spans="2:3" x14ac:dyDescent="0.2">
      <c r="B71" s="75" t="s">
        <v>233</v>
      </c>
      <c r="C71" s="2">
        <v>120</v>
      </c>
    </row>
    <row r="72" spans="2:3" x14ac:dyDescent="0.2">
      <c r="B72" s="75" t="s">
        <v>234</v>
      </c>
      <c r="C72" s="2">
        <v>333</v>
      </c>
    </row>
    <row r="73" spans="2:3" x14ac:dyDescent="0.2">
      <c r="B73" s="75" t="s">
        <v>235</v>
      </c>
      <c r="C73" s="2">
        <v>222</v>
      </c>
    </row>
    <row r="74" spans="2:3" x14ac:dyDescent="0.2">
      <c r="B74" s="74" t="s">
        <v>12</v>
      </c>
      <c r="C74" s="74"/>
    </row>
  </sheetData>
  <mergeCells count="6">
    <mergeCell ref="B3:K3"/>
    <mergeCell ref="A19:L19"/>
    <mergeCell ref="A55:P55"/>
    <mergeCell ref="B48:P48"/>
    <mergeCell ref="B49:P49"/>
    <mergeCell ref="B50:P5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4"/>
  <sheetViews>
    <sheetView zoomScaleNormal="100" workbookViewId="0"/>
  </sheetViews>
  <sheetFormatPr defaultRowHeight="12.75" x14ac:dyDescent="0.2"/>
  <cols>
    <col min="2" max="2" width="14.5703125" bestFit="1" customWidth="1"/>
    <col min="3" max="3" width="15.7109375" style="1" bestFit="1" customWidth="1"/>
    <col min="5" max="5" width="15.5703125" customWidth="1"/>
    <col min="6" max="6" width="25.42578125" customWidth="1"/>
  </cols>
  <sheetData>
    <row r="3" spans="2:13" ht="20.25" x14ac:dyDescent="0.3">
      <c r="B3" s="186" t="s">
        <v>251</v>
      </c>
      <c r="C3" s="186"/>
      <c r="D3" s="186"/>
      <c r="E3" s="186"/>
      <c r="F3" s="186"/>
      <c r="G3" s="186"/>
    </row>
    <row r="5" spans="2:13" ht="18" x14ac:dyDescent="0.25">
      <c r="B5" s="199" t="s">
        <v>243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/>
    </row>
    <row r="6" spans="2:13" x14ac:dyDescent="0.2">
      <c r="B6" s="83"/>
      <c r="C6" s="89"/>
      <c r="D6" s="41"/>
      <c r="E6" s="41"/>
      <c r="F6" s="41"/>
      <c r="G6" s="41"/>
      <c r="H6" s="41"/>
      <c r="I6" s="41"/>
      <c r="J6" s="41"/>
      <c r="K6" s="41"/>
      <c r="L6" s="41"/>
      <c r="M6" s="84"/>
    </row>
    <row r="7" spans="2:13" x14ac:dyDescent="0.2">
      <c r="B7" s="83"/>
      <c r="C7" s="89"/>
      <c r="D7" s="41"/>
      <c r="E7" s="41"/>
      <c r="F7" s="41"/>
      <c r="G7" s="41"/>
      <c r="H7" s="41"/>
      <c r="I7" s="41"/>
      <c r="J7" s="41"/>
      <c r="K7" s="41"/>
      <c r="L7" s="41"/>
      <c r="M7" s="84"/>
    </row>
    <row r="8" spans="2:13" x14ac:dyDescent="0.2">
      <c r="B8" s="83"/>
      <c r="C8" s="2"/>
      <c r="D8" s="4" t="s">
        <v>14</v>
      </c>
      <c r="E8" s="41"/>
      <c r="F8" s="41"/>
      <c r="G8" s="41"/>
      <c r="H8" s="41"/>
      <c r="I8" s="41"/>
      <c r="J8" s="41"/>
      <c r="K8" s="41"/>
      <c r="L8" s="41"/>
      <c r="M8" s="84"/>
    </row>
    <row r="9" spans="2:13" x14ac:dyDescent="0.2">
      <c r="B9" s="83"/>
      <c r="C9" s="2" t="s">
        <v>15</v>
      </c>
      <c r="D9" s="9">
        <v>0.12488425925925926</v>
      </c>
      <c r="E9" s="41"/>
      <c r="F9" s="2" t="s">
        <v>26</v>
      </c>
      <c r="G9" s="60">
        <f>MIN(D9:D13)</f>
        <v>0.12488425925925926</v>
      </c>
      <c r="H9" s="41"/>
      <c r="I9" s="41"/>
      <c r="J9" s="41"/>
      <c r="K9" s="41"/>
      <c r="L9" s="41"/>
      <c r="M9" s="84"/>
    </row>
    <row r="10" spans="2:13" x14ac:dyDescent="0.2">
      <c r="B10" s="83"/>
      <c r="C10" s="2" t="s">
        <v>16</v>
      </c>
      <c r="D10" s="9">
        <v>0.13638425925925926</v>
      </c>
      <c r="E10" s="41"/>
      <c r="F10" s="2" t="s">
        <v>27</v>
      </c>
      <c r="G10" s="60">
        <f>MAX(D9:D13)</f>
        <v>0.20868055555555556</v>
      </c>
      <c r="H10" s="41"/>
      <c r="I10" s="41"/>
      <c r="J10" s="41"/>
      <c r="K10" s="41"/>
      <c r="L10" s="41"/>
      <c r="M10" s="84"/>
    </row>
    <row r="11" spans="2:13" x14ac:dyDescent="0.2">
      <c r="B11" s="83"/>
      <c r="C11" s="2" t="s">
        <v>17</v>
      </c>
      <c r="D11" s="9">
        <v>0.14788425925925927</v>
      </c>
      <c r="E11" s="41"/>
      <c r="F11" s="41"/>
      <c r="G11" s="41"/>
      <c r="H11" s="41"/>
      <c r="I11" s="41"/>
      <c r="J11" s="41"/>
      <c r="K11" s="41"/>
      <c r="L11" s="41"/>
      <c r="M11" s="84"/>
    </row>
    <row r="12" spans="2:13" x14ac:dyDescent="0.2">
      <c r="B12" s="83"/>
      <c r="C12" s="2" t="s">
        <v>18</v>
      </c>
      <c r="D12" s="87">
        <v>0.20868055555555556</v>
      </c>
      <c r="E12" s="41"/>
      <c r="F12" s="41"/>
      <c r="G12" s="41"/>
      <c r="H12" s="41"/>
      <c r="I12" s="41"/>
      <c r="J12" s="41"/>
      <c r="K12" s="41"/>
      <c r="L12" s="41"/>
      <c r="M12" s="84"/>
    </row>
    <row r="13" spans="2:13" x14ac:dyDescent="0.2">
      <c r="B13" s="83"/>
      <c r="C13" s="2" t="s">
        <v>19</v>
      </c>
      <c r="D13" s="9">
        <v>0.13560185185185183</v>
      </c>
      <c r="E13" s="41"/>
      <c r="F13" s="41"/>
      <c r="G13" s="41"/>
      <c r="H13" s="41"/>
      <c r="I13" s="41"/>
      <c r="J13" s="41"/>
      <c r="K13" s="41"/>
      <c r="L13" s="41"/>
      <c r="M13" s="84"/>
    </row>
    <row r="14" spans="2:13" x14ac:dyDescent="0.2">
      <c r="B14" s="90"/>
      <c r="C14" s="92"/>
      <c r="D14" s="91"/>
      <c r="E14" s="91"/>
      <c r="F14" s="91"/>
      <c r="G14" s="91"/>
      <c r="H14" s="91"/>
      <c r="I14" s="91"/>
      <c r="J14" s="91"/>
      <c r="K14" s="91"/>
      <c r="L14" s="91"/>
      <c r="M14" s="93"/>
    </row>
    <row r="15" spans="2:13" x14ac:dyDescent="0.2">
      <c r="B15" s="41"/>
      <c r="C15" s="85"/>
    </row>
    <row r="16" spans="2:13" x14ac:dyDescent="0.2">
      <c r="B16" s="41"/>
      <c r="C16" s="86"/>
    </row>
    <row r="17" spans="1:6" ht="20.25" x14ac:dyDescent="0.3">
      <c r="A17" s="70" t="s">
        <v>244</v>
      </c>
      <c r="B17" s="62"/>
    </row>
    <row r="20" spans="1:6" x14ac:dyDescent="0.2">
      <c r="B20" s="2"/>
      <c r="C20" s="4" t="s">
        <v>14</v>
      </c>
    </row>
    <row r="21" spans="1:6" x14ac:dyDescent="0.2">
      <c r="B21" s="2" t="s">
        <v>15</v>
      </c>
      <c r="C21" s="9">
        <v>0.12488425925925926</v>
      </c>
      <c r="E21" s="2" t="s">
        <v>26</v>
      </c>
      <c r="F21" s="60"/>
    </row>
    <row r="22" spans="1:6" x14ac:dyDescent="0.2">
      <c r="B22" s="2" t="s">
        <v>16</v>
      </c>
      <c r="C22" s="9">
        <v>0.13638425925925926</v>
      </c>
      <c r="E22" s="2" t="s">
        <v>27</v>
      </c>
      <c r="F22" s="60"/>
    </row>
    <row r="23" spans="1:6" x14ac:dyDescent="0.2">
      <c r="B23" s="2" t="s">
        <v>17</v>
      </c>
      <c r="C23" s="9">
        <v>0.14788425925925927</v>
      </c>
    </row>
    <row r="24" spans="1:6" x14ac:dyDescent="0.2">
      <c r="B24" s="2" t="s">
        <v>18</v>
      </c>
      <c r="C24" s="87">
        <v>0.20868055555555556</v>
      </c>
    </row>
    <row r="25" spans="1:6" x14ac:dyDescent="0.2">
      <c r="B25" s="2" t="s">
        <v>19</v>
      </c>
      <c r="C25" s="9">
        <v>0.13560185185185183</v>
      </c>
    </row>
    <row r="26" spans="1:6" x14ac:dyDescent="0.2">
      <c r="B26" s="2" t="s">
        <v>20</v>
      </c>
      <c r="C26" s="9"/>
    </row>
    <row r="27" spans="1:6" x14ac:dyDescent="0.2">
      <c r="B27" s="2" t="s">
        <v>21</v>
      </c>
      <c r="C27" s="9">
        <v>0.15860185185185185</v>
      </c>
    </row>
    <row r="28" spans="1:6" x14ac:dyDescent="0.2">
      <c r="B28" s="2" t="s">
        <v>22</v>
      </c>
      <c r="C28" s="10" t="s">
        <v>23</v>
      </c>
    </row>
    <row r="29" spans="1:6" x14ac:dyDescent="0.2">
      <c r="B29" s="2" t="s">
        <v>24</v>
      </c>
      <c r="C29" s="9">
        <v>0.18160185185185188</v>
      </c>
    </row>
    <row r="30" spans="1:6" x14ac:dyDescent="0.2">
      <c r="B30" s="2" t="s">
        <v>25</v>
      </c>
      <c r="C30" s="87">
        <v>9.1087962962962954E-2</v>
      </c>
    </row>
    <row r="31" spans="1:6" s="62" customFormat="1" x14ac:dyDescent="0.2">
      <c r="B31" s="41"/>
      <c r="C31" s="86"/>
    </row>
    <row r="33" spans="1:14" s="62" customFormat="1" x14ac:dyDescent="0.2">
      <c r="C33" s="1"/>
    </row>
    <row r="36" spans="1:14" ht="18" x14ac:dyDescent="0.25">
      <c r="A36" s="188" t="s">
        <v>245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</row>
    <row r="39" spans="1:14" x14ac:dyDescent="0.2">
      <c r="B39" s="2"/>
      <c r="C39" s="4" t="s">
        <v>14</v>
      </c>
      <c r="D39" s="62"/>
      <c r="E39" s="62"/>
      <c r="F39" s="62"/>
    </row>
    <row r="40" spans="1:14" x14ac:dyDescent="0.2">
      <c r="B40" s="2" t="s">
        <v>15</v>
      </c>
      <c r="C40" s="9">
        <v>0.12488425925925926</v>
      </c>
      <c r="D40" s="62"/>
      <c r="E40" s="2" t="s">
        <v>26</v>
      </c>
      <c r="F40" s="60"/>
    </row>
    <row r="41" spans="1:14" x14ac:dyDescent="0.2">
      <c r="B41" s="2" t="s">
        <v>16</v>
      </c>
      <c r="C41" s="9">
        <v>0.13638425925925926</v>
      </c>
      <c r="D41" s="62"/>
      <c r="E41" s="2" t="s">
        <v>27</v>
      </c>
      <c r="F41" s="60"/>
    </row>
    <row r="42" spans="1:14" x14ac:dyDescent="0.2">
      <c r="B42" s="64" t="s">
        <v>18</v>
      </c>
      <c r="C42" s="9">
        <v>0.14788425925925927</v>
      </c>
      <c r="D42" s="62"/>
      <c r="E42" s="62"/>
      <c r="F42" s="62"/>
    </row>
    <row r="43" spans="1:14" x14ac:dyDescent="0.2">
      <c r="B43" s="64" t="s">
        <v>246</v>
      </c>
      <c r="C43" s="87">
        <v>0.20868055555555556</v>
      </c>
      <c r="D43" s="62"/>
      <c r="E43" s="62"/>
      <c r="F43" s="62"/>
    </row>
    <row r="44" spans="1:14" x14ac:dyDescent="0.2">
      <c r="B44" s="2" t="s">
        <v>19</v>
      </c>
      <c r="C44" s="9">
        <v>0.13560185185185183</v>
      </c>
      <c r="D44" s="62"/>
      <c r="E44" s="62"/>
      <c r="F44" s="62"/>
    </row>
    <row r="45" spans="1:14" x14ac:dyDescent="0.2">
      <c r="B45" s="2" t="s">
        <v>20</v>
      </c>
      <c r="C45" s="9"/>
      <c r="D45" s="62"/>
      <c r="E45" s="62"/>
      <c r="F45" s="62"/>
    </row>
    <row r="46" spans="1:14" x14ac:dyDescent="0.2">
      <c r="B46" s="64" t="s">
        <v>21</v>
      </c>
      <c r="C46" s="9">
        <v>0.15860185185185185</v>
      </c>
      <c r="D46" s="62"/>
      <c r="E46" s="62"/>
      <c r="F46" s="62"/>
    </row>
    <row r="47" spans="1:14" x14ac:dyDescent="0.2">
      <c r="B47" s="64" t="s">
        <v>248</v>
      </c>
      <c r="C47" s="10" t="s">
        <v>23</v>
      </c>
      <c r="D47" s="62"/>
      <c r="E47" s="62"/>
      <c r="F47" s="62"/>
    </row>
    <row r="48" spans="1:14" x14ac:dyDescent="0.2">
      <c r="B48" s="2" t="s">
        <v>24</v>
      </c>
      <c r="C48" s="9">
        <v>0.18160185185185188</v>
      </c>
      <c r="D48" s="62"/>
      <c r="E48" s="62"/>
      <c r="F48" s="62"/>
    </row>
    <row r="49" spans="2:6" x14ac:dyDescent="0.2">
      <c r="B49" s="64" t="s">
        <v>25</v>
      </c>
      <c r="C49" s="87">
        <v>9.1087962962962954E-2</v>
      </c>
      <c r="D49" s="62"/>
      <c r="E49" s="62"/>
      <c r="F49" s="62"/>
    </row>
    <row r="50" spans="2:6" x14ac:dyDescent="0.2">
      <c r="B50" s="64" t="s">
        <v>17</v>
      </c>
      <c r="C50" s="9">
        <v>0.17726851851851852</v>
      </c>
    </row>
    <row r="51" spans="2:6" x14ac:dyDescent="0.2">
      <c r="B51" s="64" t="s">
        <v>247</v>
      </c>
      <c r="C51" s="9">
        <v>0.14256944444444444</v>
      </c>
    </row>
    <row r="52" spans="2:6" x14ac:dyDescent="0.2">
      <c r="B52" s="64" t="s">
        <v>22</v>
      </c>
      <c r="C52" s="9">
        <v>0.13773148148148148</v>
      </c>
    </row>
    <row r="53" spans="2:6" x14ac:dyDescent="0.2">
      <c r="B53" s="64" t="s">
        <v>249</v>
      </c>
      <c r="C53" s="9">
        <v>0.24671296296296297</v>
      </c>
    </row>
    <row r="54" spans="2:6" x14ac:dyDescent="0.2">
      <c r="B54" s="64" t="s">
        <v>250</v>
      </c>
      <c r="C54" s="9">
        <v>0.1744212962962963</v>
      </c>
    </row>
  </sheetData>
  <sortState ref="B4:D13">
    <sortCondition ref="D4:D13"/>
  </sortState>
  <mergeCells count="3">
    <mergeCell ref="B3:G3"/>
    <mergeCell ref="A36:N36"/>
    <mergeCell ref="B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zoomScale="110" zoomScaleNormal="110" workbookViewId="0"/>
  </sheetViews>
  <sheetFormatPr defaultRowHeight="12.75" x14ac:dyDescent="0.2"/>
  <cols>
    <col min="2" max="2" width="16" customWidth="1"/>
    <col min="3" max="3" width="16.140625" customWidth="1"/>
    <col min="4" max="4" width="15.42578125" customWidth="1"/>
    <col min="5" max="5" width="15.28515625" customWidth="1"/>
  </cols>
  <sheetData>
    <row r="3" spans="2:9" ht="18" x14ac:dyDescent="0.25">
      <c r="B3" s="73" t="s">
        <v>222</v>
      </c>
    </row>
    <row r="5" spans="2:9" ht="29.25" customHeight="1" x14ac:dyDescent="0.35">
      <c r="B5" s="202" t="s">
        <v>223</v>
      </c>
      <c r="C5" s="190"/>
      <c r="D5" s="190"/>
      <c r="E5" s="190"/>
      <c r="F5" s="190"/>
    </row>
    <row r="8" spans="2:9" ht="20.25" x14ac:dyDescent="0.3">
      <c r="B8" s="99" t="s">
        <v>256</v>
      </c>
      <c r="C8" s="81"/>
      <c r="D8" s="81"/>
      <c r="E8" s="81"/>
      <c r="F8" s="81"/>
      <c r="G8" s="81"/>
      <c r="H8" s="81"/>
      <c r="I8" s="82"/>
    </row>
    <row r="9" spans="2:9" s="62" customFormat="1" ht="20.25" x14ac:dyDescent="0.3">
      <c r="B9" s="100"/>
      <c r="C9" s="41"/>
      <c r="D9" s="41"/>
      <c r="E9" s="41"/>
      <c r="F9" s="41"/>
      <c r="G9" s="41"/>
      <c r="H9" s="41"/>
      <c r="I9" s="84"/>
    </row>
    <row r="10" spans="2:9" ht="15.75" x14ac:dyDescent="0.25">
      <c r="B10" s="107" t="s">
        <v>264</v>
      </c>
      <c r="C10" s="101" t="s">
        <v>257</v>
      </c>
      <c r="D10" s="41"/>
      <c r="E10" s="41"/>
      <c r="F10" s="41"/>
      <c r="G10" s="41"/>
      <c r="H10" s="41"/>
      <c r="I10" s="84"/>
    </row>
    <row r="11" spans="2:9" x14ac:dyDescent="0.2">
      <c r="B11" s="83"/>
      <c r="C11" s="41"/>
      <c r="D11" s="41"/>
      <c r="E11" s="41"/>
      <c r="F11" s="41"/>
      <c r="G11" s="41"/>
      <c r="H11" s="41"/>
      <c r="I11" s="84"/>
    </row>
    <row r="12" spans="2:9" s="78" customFormat="1" ht="15" x14ac:dyDescent="0.2">
      <c r="B12" s="102"/>
      <c r="C12" s="101"/>
      <c r="D12" s="101" t="s">
        <v>266</v>
      </c>
      <c r="E12" s="101"/>
      <c r="F12" s="101"/>
      <c r="G12" s="101"/>
      <c r="H12" s="101"/>
      <c r="I12" s="106"/>
    </row>
    <row r="13" spans="2:9" x14ac:dyDescent="0.2">
      <c r="B13" s="83"/>
      <c r="C13" s="41"/>
      <c r="D13" s="41"/>
      <c r="E13" s="41"/>
      <c r="F13" s="41"/>
      <c r="G13" s="41"/>
      <c r="H13" s="41"/>
      <c r="I13" s="84"/>
    </row>
    <row r="14" spans="2:9" ht="20.25" x14ac:dyDescent="0.3">
      <c r="B14" s="83"/>
      <c r="C14" s="105" t="s">
        <v>269</v>
      </c>
      <c r="E14" s="105"/>
      <c r="F14" s="105"/>
      <c r="G14" s="105"/>
      <c r="H14" s="41"/>
      <c r="I14" s="84"/>
    </row>
    <row r="15" spans="2:9" x14ac:dyDescent="0.2">
      <c r="B15" s="83"/>
      <c r="C15" s="41"/>
      <c r="D15" s="41"/>
      <c r="E15" s="41"/>
      <c r="F15" s="41"/>
      <c r="G15" s="41"/>
      <c r="H15" s="41"/>
      <c r="I15" s="84"/>
    </row>
    <row r="16" spans="2:9" ht="20.25" x14ac:dyDescent="0.3">
      <c r="B16" s="83"/>
      <c r="C16" s="41"/>
      <c r="D16" s="103" t="s">
        <v>258</v>
      </c>
      <c r="E16" s="41"/>
      <c r="F16" s="104">
        <f>ROUND(3.14159,2)</f>
        <v>3.14</v>
      </c>
      <c r="G16" s="41"/>
      <c r="H16" s="41"/>
      <c r="I16" s="84"/>
    </row>
    <row r="17" spans="1:12" x14ac:dyDescent="0.2">
      <c r="B17" s="83"/>
      <c r="C17" s="41"/>
      <c r="D17" s="41"/>
      <c r="E17" s="41"/>
      <c r="F17" s="41"/>
      <c r="G17" s="41"/>
      <c r="H17" s="41"/>
      <c r="I17" s="84"/>
    </row>
    <row r="18" spans="1:12" x14ac:dyDescent="0.2">
      <c r="B18" s="83"/>
      <c r="C18" s="41"/>
      <c r="D18" s="41"/>
      <c r="E18" s="41"/>
      <c r="F18" s="41"/>
      <c r="G18" s="41"/>
      <c r="H18" s="41"/>
      <c r="I18" s="84"/>
    </row>
    <row r="19" spans="1:12" ht="15.75" x14ac:dyDescent="0.25">
      <c r="B19" s="107" t="s">
        <v>265</v>
      </c>
      <c r="C19" s="101" t="s">
        <v>259</v>
      </c>
      <c r="D19" s="41"/>
      <c r="E19" s="41"/>
      <c r="F19" s="41"/>
      <c r="G19" s="41"/>
      <c r="H19" s="41"/>
      <c r="I19" s="84"/>
    </row>
    <row r="20" spans="1:12" x14ac:dyDescent="0.2">
      <c r="B20" s="83"/>
      <c r="C20" s="41"/>
      <c r="D20" s="41"/>
      <c r="E20" s="41"/>
      <c r="F20" s="41"/>
      <c r="G20" s="41"/>
      <c r="H20" s="41"/>
      <c r="I20" s="84"/>
    </row>
    <row r="21" spans="1:12" x14ac:dyDescent="0.2">
      <c r="B21" s="83"/>
      <c r="C21" s="41"/>
      <c r="D21" s="105" t="s">
        <v>260</v>
      </c>
      <c r="E21" s="41"/>
      <c r="F21" s="41"/>
      <c r="G21" s="41"/>
      <c r="H21" s="41"/>
      <c r="I21" s="84"/>
    </row>
    <row r="22" spans="1:12" s="62" customFormat="1" x14ac:dyDescent="0.2">
      <c r="B22" s="83"/>
      <c r="C22" s="41"/>
      <c r="D22" s="105"/>
      <c r="E22" s="41"/>
      <c r="F22" s="41"/>
      <c r="G22" s="41"/>
      <c r="H22" s="41"/>
      <c r="I22" s="84"/>
    </row>
    <row r="23" spans="1:12" s="62" customFormat="1" ht="20.25" x14ac:dyDescent="0.3">
      <c r="B23" s="83"/>
      <c r="C23" s="103" t="s">
        <v>267</v>
      </c>
      <c r="D23" s="105"/>
      <c r="E23" s="41"/>
      <c r="F23" s="41"/>
      <c r="G23" s="41"/>
      <c r="H23" s="41"/>
      <c r="I23" s="84"/>
    </row>
    <row r="24" spans="1:12" x14ac:dyDescent="0.2">
      <c r="B24" s="83"/>
      <c r="C24" s="41"/>
      <c r="D24" s="41"/>
      <c r="E24" s="41"/>
      <c r="F24" s="41"/>
      <c r="G24" s="41"/>
      <c r="H24" s="41"/>
      <c r="I24" s="84"/>
    </row>
    <row r="25" spans="1:12" ht="33" customHeight="1" x14ac:dyDescent="0.25">
      <c r="B25" s="83"/>
      <c r="C25" s="41"/>
      <c r="D25" s="95" t="s">
        <v>261</v>
      </c>
      <c r="E25" s="96" t="s">
        <v>262</v>
      </c>
      <c r="F25" s="97" t="s">
        <v>263</v>
      </c>
      <c r="G25" s="41"/>
      <c r="H25" s="41"/>
      <c r="I25" s="84"/>
    </row>
    <row r="26" spans="1:12" ht="15" x14ac:dyDescent="0.2">
      <c r="B26" s="83"/>
      <c r="C26" s="41"/>
      <c r="D26" s="98">
        <v>3.1415920000000002</v>
      </c>
      <c r="E26" s="98">
        <v>2</v>
      </c>
      <c r="F26" s="98">
        <f>ROUND(D26,E26)</f>
        <v>3.14</v>
      </c>
      <c r="G26" s="41"/>
      <c r="H26" s="41"/>
      <c r="I26" s="84"/>
    </row>
    <row r="27" spans="1:12" x14ac:dyDescent="0.2">
      <c r="B27" s="90"/>
      <c r="C27" s="91"/>
      <c r="D27" s="91"/>
      <c r="E27" s="91"/>
      <c r="F27" s="91"/>
      <c r="G27" s="91"/>
      <c r="H27" s="91"/>
      <c r="I27" s="93"/>
    </row>
    <row r="29" spans="1:12" s="62" customFormat="1" x14ac:dyDescent="0.2"/>
    <row r="30" spans="1:12" s="62" customFormat="1" x14ac:dyDescent="0.2"/>
    <row r="31" spans="1:12" s="62" customFormat="1" x14ac:dyDescent="0.2"/>
    <row r="32" spans="1:12" ht="18" x14ac:dyDescent="0.25">
      <c r="A32" s="188" t="s">
        <v>268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5" spans="2:4" x14ac:dyDescent="0.2">
      <c r="B35" s="66" t="s">
        <v>28</v>
      </c>
      <c r="C35" s="3" t="s">
        <v>29</v>
      </c>
      <c r="D35" s="65" t="s">
        <v>30</v>
      </c>
    </row>
    <row r="36" spans="2:4" x14ac:dyDescent="0.2">
      <c r="B36" s="2">
        <v>1.2345678899999999</v>
      </c>
      <c r="C36" s="12"/>
      <c r="D36" s="2">
        <v>0</v>
      </c>
    </row>
    <row r="37" spans="2:4" x14ac:dyDescent="0.2">
      <c r="B37" s="2">
        <v>1.2345678899999999</v>
      </c>
      <c r="C37" s="12"/>
      <c r="D37" s="2">
        <v>1</v>
      </c>
    </row>
    <row r="38" spans="2:4" x14ac:dyDescent="0.2">
      <c r="B38" s="2">
        <v>1.2345678899999999</v>
      </c>
      <c r="C38" s="12"/>
      <c r="D38" s="2">
        <v>2</v>
      </c>
    </row>
    <row r="39" spans="2:4" x14ac:dyDescent="0.2">
      <c r="B39" s="2">
        <v>1.2345678899999999</v>
      </c>
      <c r="C39" s="12"/>
      <c r="D39" s="2">
        <v>3</v>
      </c>
    </row>
    <row r="40" spans="2:4" x14ac:dyDescent="0.2">
      <c r="B40" s="2">
        <v>1.2345678899999999</v>
      </c>
      <c r="C40" s="12"/>
      <c r="D40" s="2">
        <v>4</v>
      </c>
    </row>
    <row r="41" spans="2:4" x14ac:dyDescent="0.2">
      <c r="B41" s="2">
        <v>1.2345678899999999</v>
      </c>
      <c r="C41" s="12"/>
      <c r="D41" s="2">
        <v>5</v>
      </c>
    </row>
    <row r="42" spans="2:4" x14ac:dyDescent="0.2">
      <c r="B42" s="2">
        <v>1.2345678899999999</v>
      </c>
      <c r="C42" s="12"/>
      <c r="D42" s="2">
        <v>6</v>
      </c>
    </row>
    <row r="43" spans="2:4" x14ac:dyDescent="0.2">
      <c r="B43" s="2">
        <v>1.2345678899999999</v>
      </c>
      <c r="C43" s="12"/>
      <c r="D43" s="2">
        <v>7</v>
      </c>
    </row>
    <row r="44" spans="2:4" x14ac:dyDescent="0.2">
      <c r="B44" s="2">
        <v>1.2345678899999999</v>
      </c>
      <c r="C44" s="12"/>
      <c r="D44" s="2">
        <v>8</v>
      </c>
    </row>
    <row r="45" spans="2:4" x14ac:dyDescent="0.2">
      <c r="B45" s="2">
        <v>1.2345678899999999</v>
      </c>
      <c r="C45" s="12"/>
      <c r="D45" s="2">
        <v>9</v>
      </c>
    </row>
    <row r="46" spans="2:4" x14ac:dyDescent="0.2">
      <c r="B46" s="77">
        <v>1.2345678899999999</v>
      </c>
      <c r="C46" s="12"/>
      <c r="D46" s="2">
        <v>4</v>
      </c>
    </row>
    <row r="47" spans="2:4" x14ac:dyDescent="0.2">
      <c r="B47" s="77">
        <v>1.2345678929999999</v>
      </c>
      <c r="C47" s="12"/>
      <c r="D47" s="2">
        <v>2</v>
      </c>
    </row>
    <row r="48" spans="2:4" x14ac:dyDescent="0.2">
      <c r="B48" s="108">
        <v>1.234567896635</v>
      </c>
      <c r="C48" s="12"/>
      <c r="D48" s="2">
        <v>6</v>
      </c>
    </row>
    <row r="49" spans="2:4" x14ac:dyDescent="0.2">
      <c r="B49" s="108">
        <v>5.2345678900000001</v>
      </c>
      <c r="C49" s="12"/>
      <c r="D49" s="2">
        <v>12</v>
      </c>
    </row>
    <row r="50" spans="2:4" x14ac:dyDescent="0.2">
      <c r="B50" s="108">
        <v>7.2345634378900003</v>
      </c>
      <c r="C50" s="12"/>
      <c r="D50" s="2">
        <v>2</v>
      </c>
    </row>
    <row r="51" spans="2:4" x14ac:dyDescent="0.2">
      <c r="B51" s="108">
        <v>3.2434567348900001</v>
      </c>
      <c r="C51" s="12"/>
      <c r="D51" s="2">
        <v>7</v>
      </c>
    </row>
  </sheetData>
  <mergeCells count="2">
    <mergeCell ref="B5:F5"/>
    <mergeCell ref="A32:L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2:L32"/>
  <sheetViews>
    <sheetView zoomScaleNormal="100" workbookViewId="0"/>
  </sheetViews>
  <sheetFormatPr defaultRowHeight="12.75" x14ac:dyDescent="0.2"/>
  <cols>
    <col min="2" max="2" width="12.28515625" customWidth="1"/>
    <col min="10" max="10" width="13.85546875" customWidth="1"/>
  </cols>
  <sheetData>
    <row r="2" spans="2:12" ht="20.25" x14ac:dyDescent="0.3">
      <c r="B2" s="70" t="s">
        <v>211</v>
      </c>
    </row>
    <row r="4" spans="2:12" ht="15.75" customHeight="1" x14ac:dyDescent="0.35">
      <c r="B4" s="55"/>
    </row>
    <row r="5" spans="2:12" ht="23.25" x14ac:dyDescent="0.35">
      <c r="B5" s="185" t="s">
        <v>255</v>
      </c>
      <c r="C5" s="203"/>
      <c r="D5" s="203"/>
      <c r="E5" s="203"/>
      <c r="F5" s="203"/>
      <c r="G5" s="203"/>
      <c r="H5" s="203"/>
      <c r="I5" s="203"/>
      <c r="J5" s="203"/>
    </row>
    <row r="6" spans="2:12" ht="23.25" x14ac:dyDescent="0.35">
      <c r="B6" s="33"/>
    </row>
    <row r="7" spans="2:12" ht="20.25" customHeight="1" x14ac:dyDescent="0.35">
      <c r="B7" s="33"/>
    </row>
    <row r="8" spans="2:12" ht="20.25" customHeight="1" x14ac:dyDescent="0.25">
      <c r="B8" s="205" t="s">
        <v>271</v>
      </c>
      <c r="C8" s="206"/>
      <c r="D8" s="206"/>
      <c r="E8" s="206"/>
      <c r="F8" s="206"/>
      <c r="G8" s="206"/>
      <c r="H8" s="206"/>
      <c r="I8" s="206"/>
      <c r="J8" s="206"/>
      <c r="K8" s="206"/>
      <c r="L8" s="207"/>
    </row>
    <row r="9" spans="2:12" ht="18" customHeight="1" x14ac:dyDescent="0.2">
      <c r="B9" s="83"/>
      <c r="C9" s="41"/>
      <c r="D9" s="41"/>
      <c r="E9" s="41"/>
      <c r="F9" s="41"/>
      <c r="G9" s="41"/>
      <c r="H9" s="41"/>
      <c r="I9" s="41"/>
      <c r="J9" s="41"/>
      <c r="K9" s="41"/>
      <c r="L9" s="84"/>
    </row>
    <row r="10" spans="2:12" ht="45" customHeight="1" x14ac:dyDescent="0.2">
      <c r="B10" s="83"/>
      <c r="C10" s="2"/>
      <c r="D10" s="115" t="s">
        <v>31</v>
      </c>
      <c r="E10" s="115" t="s">
        <v>32</v>
      </c>
      <c r="F10" s="115" t="s">
        <v>33</v>
      </c>
      <c r="G10" s="208" t="s">
        <v>270</v>
      </c>
      <c r="H10" s="209"/>
      <c r="I10" s="41"/>
      <c r="J10" s="41"/>
      <c r="K10" s="41"/>
      <c r="L10" s="84"/>
    </row>
    <row r="11" spans="2:12" ht="18" customHeight="1" x14ac:dyDescent="0.2">
      <c r="B11" s="83"/>
      <c r="C11" s="116" t="s">
        <v>39</v>
      </c>
      <c r="D11" s="5">
        <v>0.2</v>
      </c>
      <c r="E11" s="3"/>
      <c r="F11" s="3"/>
      <c r="G11" s="210">
        <f>COUNTA(D11:F11)</f>
        <v>1</v>
      </c>
      <c r="H11" s="211"/>
      <c r="I11" s="41"/>
      <c r="J11" s="41"/>
      <c r="K11" s="41"/>
      <c r="L11" s="84"/>
    </row>
    <row r="12" spans="2:12" ht="18" customHeight="1" x14ac:dyDescent="0.2">
      <c r="B12" s="83"/>
      <c r="C12" s="116" t="s">
        <v>40</v>
      </c>
      <c r="D12" s="3"/>
      <c r="E12" s="5">
        <v>0.3</v>
      </c>
      <c r="F12" s="5">
        <v>0.1</v>
      </c>
      <c r="G12" s="210">
        <f t="shared" ref="G12" si="0">COUNTA(D12:F12)</f>
        <v>2</v>
      </c>
      <c r="H12" s="211"/>
      <c r="I12" s="41"/>
      <c r="J12" s="41"/>
      <c r="K12" s="41"/>
      <c r="L12" s="84"/>
    </row>
    <row r="13" spans="2:12" ht="18" customHeight="1" x14ac:dyDescent="0.2">
      <c r="B13" s="83"/>
      <c r="C13" s="116" t="s">
        <v>41</v>
      </c>
      <c r="D13" s="3"/>
      <c r="E13" s="3"/>
      <c r="F13" s="3"/>
      <c r="G13" s="210">
        <f>COUNTA(D13:F13)</f>
        <v>0</v>
      </c>
      <c r="H13" s="211"/>
      <c r="I13" s="41"/>
      <c r="J13" s="41"/>
      <c r="K13" s="41"/>
      <c r="L13" s="84"/>
    </row>
    <row r="14" spans="2:12" s="62" customFormat="1" ht="18" customHeight="1" x14ac:dyDescent="0.2">
      <c r="B14" s="90"/>
      <c r="C14" s="91"/>
      <c r="D14" s="109"/>
      <c r="E14" s="109"/>
      <c r="F14" s="109"/>
      <c r="G14" s="91"/>
      <c r="H14" s="91"/>
      <c r="I14" s="91"/>
      <c r="J14" s="91"/>
      <c r="K14" s="91"/>
      <c r="L14" s="93"/>
    </row>
    <row r="15" spans="2:12" s="62" customFormat="1" ht="18" customHeight="1" x14ac:dyDescent="0.2">
      <c r="B15" s="41"/>
      <c r="C15" s="89"/>
      <c r="D15" s="89"/>
      <c r="E15" s="89"/>
    </row>
    <row r="16" spans="2:12" ht="18" customHeight="1" x14ac:dyDescent="0.2"/>
    <row r="17" spans="1:11" ht="18" customHeight="1" x14ac:dyDescent="0.25">
      <c r="A17" s="204" t="s">
        <v>253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18" customHeight="1" x14ac:dyDescent="0.25">
      <c r="A18" s="188" t="s">
        <v>252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s="62" customFormat="1" ht="18" customHeight="1" x14ac:dyDescent="0.25">
      <c r="A19" s="188" t="s">
        <v>254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18" customHeight="1" x14ac:dyDescent="0.2"/>
    <row r="21" spans="1:11" ht="55.5" customHeight="1" x14ac:dyDescent="0.2">
      <c r="B21" s="2"/>
      <c r="C21" s="8" t="s">
        <v>31</v>
      </c>
      <c r="D21" s="8" t="s">
        <v>32</v>
      </c>
      <c r="E21" s="8" t="s">
        <v>33</v>
      </c>
      <c r="F21" s="8" t="s">
        <v>34</v>
      </c>
      <c r="G21" s="8" t="s">
        <v>35</v>
      </c>
      <c r="H21" s="8" t="s">
        <v>36</v>
      </c>
      <c r="I21" s="113" t="s">
        <v>37</v>
      </c>
      <c r="J21" s="94" t="s">
        <v>38</v>
      </c>
    </row>
    <row r="22" spans="1:11" ht="18" customHeight="1" x14ac:dyDescent="0.2">
      <c r="B22" s="8" t="s">
        <v>39</v>
      </c>
      <c r="C22" s="5">
        <v>0.2</v>
      </c>
      <c r="D22" s="3"/>
      <c r="E22" s="3"/>
      <c r="F22" s="3"/>
      <c r="G22" s="3"/>
      <c r="H22" s="5">
        <v>0.25</v>
      </c>
      <c r="I22" s="6">
        <v>0.22</v>
      </c>
      <c r="J22" s="38"/>
    </row>
    <row r="23" spans="1:11" ht="17.25" customHeight="1" x14ac:dyDescent="0.2">
      <c r="B23" s="8" t="s">
        <v>40</v>
      </c>
      <c r="C23" s="3"/>
      <c r="D23" s="5">
        <v>0.3</v>
      </c>
      <c r="E23" s="3"/>
      <c r="F23" s="5">
        <v>0.25</v>
      </c>
      <c r="G23" s="3"/>
      <c r="H23" s="3"/>
      <c r="I23" s="6">
        <v>0.25</v>
      </c>
      <c r="J23" s="38"/>
    </row>
    <row r="24" spans="1:11" x14ac:dyDescent="0.2">
      <c r="B24" s="8" t="s">
        <v>41</v>
      </c>
      <c r="C24" s="3"/>
      <c r="D24" s="3"/>
      <c r="E24" s="3"/>
      <c r="F24" s="3"/>
      <c r="G24" s="3"/>
      <c r="H24" s="3"/>
      <c r="I24" s="6">
        <v>0.22</v>
      </c>
      <c r="J24" s="38"/>
    </row>
    <row r="25" spans="1:11" x14ac:dyDescent="0.2">
      <c r="B25" s="8" t="s">
        <v>42</v>
      </c>
      <c r="C25" s="5">
        <v>0.15</v>
      </c>
      <c r="D25" s="3"/>
      <c r="E25" s="3"/>
      <c r="F25" s="5">
        <v>0.13</v>
      </c>
      <c r="G25" s="3"/>
      <c r="H25" s="5">
        <v>0.14000000000000001</v>
      </c>
      <c r="I25" s="7"/>
      <c r="J25" s="38"/>
    </row>
    <row r="26" spans="1:11" x14ac:dyDescent="0.2">
      <c r="B26" s="8" t="s">
        <v>43</v>
      </c>
      <c r="C26" s="3"/>
      <c r="D26" s="5">
        <v>0.25</v>
      </c>
      <c r="E26" s="3"/>
      <c r="F26" s="3"/>
      <c r="G26" s="3"/>
      <c r="H26" s="3"/>
      <c r="I26" s="7"/>
      <c r="J26" s="38"/>
    </row>
    <row r="27" spans="1:11" x14ac:dyDescent="0.2">
      <c r="B27" s="8" t="s">
        <v>44</v>
      </c>
      <c r="C27" s="3"/>
      <c r="D27" s="5">
        <v>0.25</v>
      </c>
      <c r="E27" s="5">
        <v>0.05</v>
      </c>
      <c r="F27" s="3"/>
      <c r="G27" s="5">
        <v>0.21</v>
      </c>
      <c r="H27" s="5">
        <v>0.25</v>
      </c>
      <c r="I27" s="7"/>
      <c r="J27" s="38"/>
    </row>
    <row r="28" spans="1:11" x14ac:dyDescent="0.2">
      <c r="B28" s="8" t="s">
        <v>45</v>
      </c>
      <c r="C28" s="3"/>
      <c r="D28" s="3"/>
      <c r="E28" s="5">
        <v>0.1</v>
      </c>
      <c r="F28" s="3"/>
      <c r="G28" s="3"/>
      <c r="H28" s="3"/>
      <c r="I28" s="7"/>
      <c r="J28" s="38"/>
    </row>
    <row r="29" spans="1:11" x14ac:dyDescent="0.2">
      <c r="B29" s="8" t="s">
        <v>46</v>
      </c>
      <c r="C29" s="5">
        <v>0.25</v>
      </c>
      <c r="D29" s="5">
        <v>0.22</v>
      </c>
      <c r="E29" s="3"/>
      <c r="F29" s="3"/>
      <c r="G29" s="5">
        <v>0.11</v>
      </c>
      <c r="H29" s="3"/>
      <c r="I29" s="5">
        <v>0.11</v>
      </c>
      <c r="J29" s="38"/>
    </row>
    <row r="30" spans="1:11" x14ac:dyDescent="0.2">
      <c r="B30" s="8" t="s">
        <v>47</v>
      </c>
      <c r="C30" s="3"/>
      <c r="D30" s="3"/>
      <c r="E30" s="3"/>
      <c r="F30" s="3"/>
      <c r="G30" s="3"/>
      <c r="H30" s="3"/>
      <c r="I30" s="3"/>
      <c r="J30" s="38"/>
    </row>
    <row r="31" spans="1:11" x14ac:dyDescent="0.2">
      <c r="B31" s="114" t="s">
        <v>48</v>
      </c>
      <c r="C31" s="5">
        <v>0.25</v>
      </c>
      <c r="D31" s="3"/>
      <c r="E31" s="3"/>
      <c r="F31" s="5">
        <v>0.25</v>
      </c>
      <c r="G31" s="5">
        <v>0.25</v>
      </c>
      <c r="H31" s="5">
        <v>0.25</v>
      </c>
      <c r="I31" s="3"/>
      <c r="J31" s="38"/>
    </row>
    <row r="32" spans="1:11" ht="57.75" customHeight="1" x14ac:dyDescent="0.2">
      <c r="B32" s="54" t="s">
        <v>49</v>
      </c>
      <c r="C32" s="45"/>
      <c r="D32" s="45"/>
      <c r="E32" s="45"/>
      <c r="F32" s="45"/>
      <c r="G32" s="45"/>
      <c r="H32" s="45"/>
      <c r="I32" s="45"/>
      <c r="J32" s="38"/>
    </row>
  </sheetData>
  <mergeCells count="9">
    <mergeCell ref="B5:J5"/>
    <mergeCell ref="A18:K18"/>
    <mergeCell ref="A19:K19"/>
    <mergeCell ref="A17:K17"/>
    <mergeCell ref="B8:L8"/>
    <mergeCell ref="G10:H10"/>
    <mergeCell ref="G11:H11"/>
    <mergeCell ref="G12:H12"/>
    <mergeCell ref="G13:H13"/>
  </mergeCells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P126"/>
  <sheetViews>
    <sheetView zoomScaleNormal="100" workbookViewId="0"/>
  </sheetViews>
  <sheetFormatPr defaultRowHeight="12.75" x14ac:dyDescent="0.2"/>
  <cols>
    <col min="2" max="2" width="11.85546875" customWidth="1"/>
    <col min="3" max="3" width="14.85546875" customWidth="1"/>
    <col min="4" max="4" width="23.140625" customWidth="1"/>
    <col min="5" max="5" width="17.28515625" style="1" customWidth="1"/>
    <col min="6" max="6" width="17.7109375" customWidth="1"/>
  </cols>
  <sheetData>
    <row r="1" spans="2:16" ht="16.5" customHeight="1" x14ac:dyDescent="0.2"/>
    <row r="2" spans="2:16" ht="24" customHeight="1" x14ac:dyDescent="0.35">
      <c r="B2" s="110" t="s">
        <v>287</v>
      </c>
    </row>
    <row r="7" spans="2:16" ht="36" customHeight="1" x14ac:dyDescent="0.35">
      <c r="B7" s="55" t="s">
        <v>213</v>
      </c>
    </row>
    <row r="8" spans="2:16" ht="36" customHeight="1" x14ac:dyDescent="0.35">
      <c r="B8" s="55" t="s">
        <v>214</v>
      </c>
    </row>
    <row r="9" spans="2:16" s="67" customFormat="1" ht="36" customHeight="1" x14ac:dyDescent="0.35">
      <c r="B9" s="69"/>
      <c r="E9" s="1"/>
    </row>
    <row r="10" spans="2:16" ht="15.75" customHeight="1" x14ac:dyDescent="0.35">
      <c r="B10" s="121"/>
      <c r="C10" s="81"/>
      <c r="D10" s="81"/>
      <c r="E10" s="122"/>
      <c r="F10" s="81"/>
      <c r="G10" s="82"/>
    </row>
    <row r="11" spans="2:16" s="62" customFormat="1" ht="60" customHeight="1" x14ac:dyDescent="0.3">
      <c r="B11" s="83"/>
      <c r="C11" s="213" t="s">
        <v>288</v>
      </c>
      <c r="D11" s="213"/>
      <c r="E11" s="213"/>
      <c r="F11" s="213"/>
      <c r="G11" s="84"/>
    </row>
    <row r="12" spans="2:16" ht="15.75" customHeight="1" x14ac:dyDescent="0.35">
      <c r="B12" s="123"/>
      <c r="C12" s="41"/>
      <c r="D12" s="41"/>
      <c r="E12" s="89"/>
      <c r="F12" s="41"/>
      <c r="G12" s="84"/>
    </row>
    <row r="13" spans="2:16" ht="15.75" customHeight="1" x14ac:dyDescent="0.2">
      <c r="B13" s="83"/>
      <c r="C13" s="137" t="s">
        <v>50</v>
      </c>
      <c r="D13" s="137" t="s">
        <v>51</v>
      </c>
      <c r="E13" s="118"/>
      <c r="F13" s="41"/>
      <c r="G13" s="84"/>
      <c r="N13" s="118"/>
      <c r="O13" s="118"/>
      <c r="P13" s="118"/>
    </row>
    <row r="14" spans="2:16" s="35" customFormat="1" ht="15.75" customHeight="1" x14ac:dyDescent="0.2">
      <c r="B14" s="124"/>
      <c r="C14" s="130">
        <v>2</v>
      </c>
      <c r="D14" s="64" t="b">
        <f>B12&gt;5</f>
        <v>0</v>
      </c>
      <c r="E14" s="119"/>
      <c r="F14" s="39"/>
      <c r="G14" s="125"/>
      <c r="N14" s="120"/>
      <c r="O14" s="120"/>
      <c r="P14" s="119"/>
    </row>
    <row r="15" spans="2:16" s="35" customFormat="1" ht="15.75" customHeight="1" x14ac:dyDescent="0.2">
      <c r="B15" s="124"/>
      <c r="C15" s="130">
        <v>5</v>
      </c>
      <c r="D15" s="167" t="b">
        <f t="shared" ref="D15:D18" si="0">B13&gt;5</f>
        <v>0</v>
      </c>
      <c r="E15" s="120"/>
      <c r="F15" s="39"/>
      <c r="G15" s="125"/>
      <c r="N15" s="120"/>
      <c r="O15" s="120"/>
      <c r="P15" s="120"/>
    </row>
    <row r="16" spans="2:16" s="35" customFormat="1" ht="15.75" customHeight="1" x14ac:dyDescent="0.2">
      <c r="B16" s="124"/>
      <c r="C16" s="130">
        <v>22</v>
      </c>
      <c r="D16" s="167" t="b">
        <f t="shared" si="0"/>
        <v>0</v>
      </c>
      <c r="E16" s="120"/>
      <c r="F16" s="39"/>
      <c r="G16" s="125"/>
      <c r="N16" s="120"/>
      <c r="O16" s="120"/>
      <c r="P16" s="120"/>
    </row>
    <row r="17" spans="2:16" s="35" customFormat="1" ht="15.75" customHeight="1" x14ac:dyDescent="0.2">
      <c r="B17" s="124"/>
      <c r="C17" s="130">
        <v>12</v>
      </c>
      <c r="D17" s="167" t="b">
        <f t="shared" si="0"/>
        <v>0</v>
      </c>
      <c r="E17" s="120"/>
      <c r="F17" s="39"/>
      <c r="G17" s="125"/>
      <c r="N17" s="120"/>
      <c r="O17" s="120"/>
      <c r="P17" s="120"/>
    </row>
    <row r="18" spans="2:16" s="35" customFormat="1" ht="15.75" customHeight="1" x14ac:dyDescent="0.2">
      <c r="B18" s="124"/>
      <c r="C18" s="130">
        <v>40</v>
      </c>
      <c r="D18" s="167" t="b">
        <f t="shared" si="0"/>
        <v>0</v>
      </c>
      <c r="E18" s="120"/>
      <c r="F18" s="39"/>
      <c r="G18" s="125"/>
      <c r="N18" s="120"/>
      <c r="O18" s="120"/>
      <c r="P18" s="120"/>
    </row>
    <row r="19" spans="2:16" s="35" customFormat="1" ht="15.75" customHeight="1" x14ac:dyDescent="0.2">
      <c r="B19" s="126"/>
      <c r="C19" s="127"/>
      <c r="D19" s="127"/>
      <c r="E19" s="128"/>
      <c r="F19" s="127"/>
      <c r="G19" s="129"/>
    </row>
    <row r="20" spans="2:16" s="35" customFormat="1" ht="15.75" customHeight="1" x14ac:dyDescent="0.2">
      <c r="B20" s="39"/>
      <c r="C20" s="39"/>
      <c r="D20" s="39"/>
      <c r="E20" s="36"/>
    </row>
    <row r="21" spans="2:16" s="35" customFormat="1" ht="15.75" customHeight="1" x14ac:dyDescent="0.2">
      <c r="B21" s="39"/>
      <c r="C21" s="39"/>
      <c r="D21" s="39"/>
      <c r="E21" s="36"/>
    </row>
    <row r="22" spans="2:16" s="35" customFormat="1" ht="15.75" customHeight="1" x14ac:dyDescent="0.2">
      <c r="B22" s="131"/>
      <c r="C22" s="132"/>
      <c r="D22" s="132"/>
      <c r="E22" s="133"/>
      <c r="F22" s="132"/>
      <c r="G22" s="134"/>
    </row>
    <row r="23" spans="2:16" s="35" customFormat="1" ht="85.5" customHeight="1" x14ac:dyDescent="0.3">
      <c r="B23" s="124"/>
      <c r="C23" s="213" t="s">
        <v>289</v>
      </c>
      <c r="D23" s="213"/>
      <c r="E23" s="213"/>
      <c r="F23" s="213"/>
      <c r="G23" s="125"/>
    </row>
    <row r="24" spans="2:16" s="35" customFormat="1" ht="15.75" customHeight="1" x14ac:dyDescent="0.2">
      <c r="B24" s="124"/>
      <c r="C24" s="39"/>
      <c r="D24" s="39"/>
      <c r="E24" s="135"/>
      <c r="F24" s="39"/>
      <c r="G24" s="125"/>
    </row>
    <row r="25" spans="2:16" s="35" customFormat="1" ht="15.75" customHeight="1" x14ac:dyDescent="0.2">
      <c r="B25" s="124"/>
      <c r="C25" s="137" t="s">
        <v>50</v>
      </c>
      <c r="D25" s="214" t="s">
        <v>52</v>
      </c>
      <c r="E25" s="214"/>
      <c r="F25" s="39"/>
      <c r="G25" s="125"/>
    </row>
    <row r="26" spans="2:16" s="35" customFormat="1" ht="15.75" customHeight="1" x14ac:dyDescent="0.2">
      <c r="B26" s="124"/>
      <c r="C26" s="130">
        <v>2</v>
      </c>
      <c r="D26" s="215" t="str">
        <f>IF(C26&lt;20, "mniejsza","większa")</f>
        <v>mniejsza</v>
      </c>
      <c r="E26" s="215"/>
      <c r="F26" s="39"/>
      <c r="G26" s="125"/>
    </row>
    <row r="27" spans="2:16" s="35" customFormat="1" ht="15.75" customHeight="1" x14ac:dyDescent="0.2">
      <c r="B27" s="124"/>
      <c r="C27" s="130">
        <v>5</v>
      </c>
      <c r="D27" s="215" t="str">
        <f t="shared" ref="D27:D30" si="1">IF(C27&lt;20, "mniejsza","większa")</f>
        <v>mniejsza</v>
      </c>
      <c r="E27" s="215"/>
      <c r="F27" s="39"/>
      <c r="G27" s="125"/>
    </row>
    <row r="28" spans="2:16" s="35" customFormat="1" ht="15.75" customHeight="1" x14ac:dyDescent="0.2">
      <c r="B28" s="124"/>
      <c r="C28" s="130">
        <v>22</v>
      </c>
      <c r="D28" s="215" t="str">
        <f t="shared" si="1"/>
        <v>większa</v>
      </c>
      <c r="E28" s="215"/>
      <c r="F28" s="39"/>
      <c r="G28" s="125"/>
      <c r="N28" s="212"/>
      <c r="O28" s="212"/>
      <c r="P28" s="212"/>
    </row>
    <row r="29" spans="2:16" s="35" customFormat="1" ht="15.75" customHeight="1" x14ac:dyDescent="0.2">
      <c r="B29" s="124"/>
      <c r="C29" s="130">
        <v>12</v>
      </c>
      <c r="D29" s="215" t="str">
        <f t="shared" si="1"/>
        <v>mniejsza</v>
      </c>
      <c r="E29" s="215"/>
      <c r="F29" s="39"/>
      <c r="G29" s="125"/>
      <c r="N29"/>
      <c r="O29" s="39"/>
      <c r="P29" s="39"/>
    </row>
    <row r="30" spans="2:16" s="35" customFormat="1" ht="15.75" customHeight="1" x14ac:dyDescent="0.2">
      <c r="B30" s="124"/>
      <c r="C30" s="130">
        <v>40</v>
      </c>
      <c r="D30" s="215" t="str">
        <f t="shared" si="1"/>
        <v>większa</v>
      </c>
      <c r="E30" s="215"/>
      <c r="F30" s="39"/>
      <c r="G30" s="125"/>
      <c r="N30" s="34"/>
      <c r="O30" s="39"/>
      <c r="P30" s="39"/>
    </row>
    <row r="31" spans="2:16" s="35" customFormat="1" ht="15.75" customHeight="1" x14ac:dyDescent="0.2">
      <c r="B31" s="124"/>
      <c r="C31" s="39"/>
      <c r="D31" s="39"/>
      <c r="E31" s="39"/>
      <c r="F31" s="39"/>
      <c r="G31" s="125"/>
      <c r="N31" s="34"/>
      <c r="O31" s="39"/>
      <c r="P31" s="39"/>
    </row>
    <row r="32" spans="2:16" s="35" customFormat="1" ht="63.75" customHeight="1" x14ac:dyDescent="0.2">
      <c r="B32" s="124"/>
      <c r="C32" s="216" t="s">
        <v>297</v>
      </c>
      <c r="D32" s="216"/>
      <c r="E32" s="216"/>
      <c r="F32" s="216"/>
      <c r="G32" s="125"/>
      <c r="N32" s="34"/>
      <c r="O32" s="39"/>
      <c r="P32" s="39"/>
    </row>
    <row r="33" spans="2:7" s="35" customFormat="1" ht="15.75" customHeight="1" x14ac:dyDescent="0.2">
      <c r="B33" s="126"/>
      <c r="C33" s="127"/>
      <c r="D33" s="127"/>
      <c r="E33" s="128"/>
      <c r="F33" s="127"/>
      <c r="G33" s="129"/>
    </row>
    <row r="34" spans="2:7" s="35" customFormat="1" ht="15.75" customHeight="1" x14ac:dyDescent="0.2">
      <c r="B34" s="39"/>
      <c r="C34" s="39"/>
      <c r="D34" s="39"/>
      <c r="E34" s="135"/>
      <c r="F34" s="39"/>
    </row>
    <row r="35" spans="2:7" s="35" customFormat="1" ht="15.75" customHeight="1" x14ac:dyDescent="0.2">
      <c r="B35" s="39"/>
      <c r="C35" s="39"/>
      <c r="D35" s="39"/>
      <c r="E35" s="135"/>
      <c r="F35" s="39"/>
    </row>
    <row r="36" spans="2:7" s="35" customFormat="1" ht="15.75" customHeight="1" x14ac:dyDescent="0.2">
      <c r="B36" s="131"/>
      <c r="C36" s="132"/>
      <c r="D36" s="132"/>
      <c r="E36" s="133"/>
      <c r="F36" s="132"/>
      <c r="G36" s="134"/>
    </row>
    <row r="37" spans="2:7" s="35" customFormat="1" ht="83.25" customHeight="1" x14ac:dyDescent="0.3">
      <c r="B37" s="124"/>
      <c r="C37" s="213" t="s">
        <v>295</v>
      </c>
      <c r="D37" s="217"/>
      <c r="E37" s="217"/>
      <c r="F37" s="217"/>
      <c r="G37" s="125"/>
    </row>
    <row r="38" spans="2:7" s="35" customFormat="1" ht="15.75" customHeight="1" x14ac:dyDescent="0.2">
      <c r="B38" s="124"/>
      <c r="C38" s="105"/>
      <c r="D38" s="39"/>
      <c r="E38" s="135"/>
      <c r="F38" s="39"/>
      <c r="G38" s="125"/>
    </row>
    <row r="39" spans="2:7" s="35" customFormat="1" ht="15.75" customHeight="1" x14ac:dyDescent="0.2">
      <c r="B39" s="124"/>
      <c r="C39" s="142" t="s">
        <v>292</v>
      </c>
      <c r="D39" s="142" t="s">
        <v>290</v>
      </c>
      <c r="E39" s="135"/>
      <c r="F39" s="142" t="s">
        <v>291</v>
      </c>
      <c r="G39" s="125"/>
    </row>
    <row r="40" spans="2:7" s="35" customFormat="1" ht="15.75" customHeight="1" x14ac:dyDescent="0.2">
      <c r="B40" s="124"/>
      <c r="C40" s="130">
        <v>567</v>
      </c>
      <c r="D40" s="140">
        <f>IF(C40&gt;300,F$40,"Brak rabatu")</f>
        <v>0.1</v>
      </c>
      <c r="E40" s="135"/>
      <c r="F40" s="139">
        <v>0.1</v>
      </c>
      <c r="G40" s="125"/>
    </row>
    <row r="41" spans="2:7" s="35" customFormat="1" ht="15.75" customHeight="1" x14ac:dyDescent="0.2">
      <c r="B41" s="124"/>
      <c r="C41" s="130">
        <v>235</v>
      </c>
      <c r="D41" s="140" t="str">
        <f t="shared" ref="D41:D43" si="2">IF(C41&gt;300,F$40,"Brak rabatu")</f>
        <v>Brak rabatu</v>
      </c>
      <c r="E41" s="135"/>
      <c r="F41" s="39"/>
      <c r="G41" s="125"/>
    </row>
    <row r="42" spans="2:7" s="35" customFormat="1" ht="15.75" customHeight="1" x14ac:dyDescent="0.2">
      <c r="B42" s="124"/>
      <c r="C42" s="130">
        <v>35</v>
      </c>
      <c r="D42" s="140" t="str">
        <f t="shared" si="2"/>
        <v>Brak rabatu</v>
      </c>
      <c r="E42" s="135"/>
      <c r="F42" s="39"/>
      <c r="G42" s="125"/>
    </row>
    <row r="43" spans="2:7" s="35" customFormat="1" ht="15.75" customHeight="1" x14ac:dyDescent="0.2">
      <c r="B43" s="124"/>
      <c r="C43" s="130">
        <v>756</v>
      </c>
      <c r="D43" s="140">
        <f t="shared" si="2"/>
        <v>0.1</v>
      </c>
      <c r="E43" s="135"/>
      <c r="F43" s="39"/>
      <c r="G43" s="125"/>
    </row>
    <row r="44" spans="2:7" s="35" customFormat="1" ht="15.75" customHeight="1" x14ac:dyDescent="0.2">
      <c r="B44" s="124"/>
      <c r="C44" s="39"/>
      <c r="D44" s="141"/>
      <c r="E44" s="135"/>
      <c r="F44" s="39"/>
      <c r="G44" s="125"/>
    </row>
    <row r="45" spans="2:7" s="35" customFormat="1" ht="15.75" customHeight="1" x14ac:dyDescent="0.2">
      <c r="B45" s="124"/>
      <c r="C45" s="39"/>
      <c r="D45" s="141"/>
      <c r="E45" s="135"/>
      <c r="F45" s="39"/>
      <c r="G45" s="125"/>
    </row>
    <row r="46" spans="2:7" s="35" customFormat="1" ht="85.5" customHeight="1" x14ac:dyDescent="0.2">
      <c r="B46" s="124"/>
      <c r="C46" s="216" t="s">
        <v>300</v>
      </c>
      <c r="D46" s="219"/>
      <c r="E46" s="219"/>
      <c r="F46" s="219"/>
      <c r="G46" s="125"/>
    </row>
    <row r="47" spans="2:7" s="35" customFormat="1" ht="15.75" customHeight="1" x14ac:dyDescent="0.2">
      <c r="B47" s="126"/>
      <c r="C47" s="127"/>
      <c r="D47" s="127"/>
      <c r="E47" s="128"/>
      <c r="F47" s="127"/>
      <c r="G47" s="129"/>
    </row>
    <row r="48" spans="2:7" s="35" customFormat="1" ht="15.75" customHeight="1" x14ac:dyDescent="0.2">
      <c r="B48" s="39"/>
      <c r="C48" s="39"/>
      <c r="D48" s="39"/>
      <c r="E48" s="135"/>
      <c r="F48" s="39"/>
      <c r="G48" s="39"/>
    </row>
    <row r="49" spans="1:12" s="35" customFormat="1" ht="15.75" customHeight="1" x14ac:dyDescent="0.2">
      <c r="E49" s="36"/>
    </row>
    <row r="50" spans="1:12" ht="48" customHeight="1" x14ac:dyDescent="0.2">
      <c r="A50" s="218" t="s">
        <v>299</v>
      </c>
      <c r="B50" s="191"/>
      <c r="C50" s="191"/>
      <c r="D50" s="191"/>
      <c r="E50" s="191"/>
      <c r="F50" s="191"/>
      <c r="G50" s="191"/>
    </row>
    <row r="51" spans="1:12" ht="15" x14ac:dyDescent="0.2">
      <c r="B51" s="144"/>
      <c r="C51" s="145"/>
    </row>
    <row r="52" spans="1:12" ht="48.75" customHeight="1" x14ac:dyDescent="0.2">
      <c r="B52" s="37"/>
      <c r="C52" s="111" t="s">
        <v>272</v>
      </c>
      <c r="D52" s="111" t="s">
        <v>273</v>
      </c>
      <c r="E52" s="143" t="s">
        <v>274</v>
      </c>
    </row>
    <row r="53" spans="1:12" x14ac:dyDescent="0.2">
      <c r="B53" s="37" t="s">
        <v>53</v>
      </c>
      <c r="C53" s="2">
        <v>234</v>
      </c>
      <c r="D53" s="2">
        <v>567</v>
      </c>
      <c r="E53" s="56"/>
    </row>
    <row r="54" spans="1:12" x14ac:dyDescent="0.2">
      <c r="B54" s="37" t="s">
        <v>54</v>
      </c>
      <c r="C54" s="2">
        <v>0</v>
      </c>
      <c r="D54" s="2">
        <v>345</v>
      </c>
      <c r="E54" s="56"/>
    </row>
    <row r="55" spans="1:12" x14ac:dyDescent="0.2">
      <c r="B55" s="37" t="s">
        <v>55</v>
      </c>
      <c r="C55" s="11">
        <v>679.43882345868815</v>
      </c>
      <c r="D55" s="11">
        <v>34.2616845111543</v>
      </c>
      <c r="E55" s="56"/>
    </row>
    <row r="56" spans="1:12" x14ac:dyDescent="0.2">
      <c r="B56" s="37" t="s">
        <v>56</v>
      </c>
      <c r="C56" s="11">
        <v>0</v>
      </c>
      <c r="D56" s="11">
        <v>178.2267973505065</v>
      </c>
      <c r="E56" s="56"/>
      <c r="F56" t="s">
        <v>13</v>
      </c>
    </row>
    <row r="57" spans="1:12" x14ac:dyDescent="0.2">
      <c r="B57" s="37" t="s">
        <v>57</v>
      </c>
      <c r="C57" s="11">
        <v>726.98020182499647</v>
      </c>
      <c r="D57" s="11">
        <v>396.30059870457114</v>
      </c>
      <c r="E57" s="56"/>
    </row>
    <row r="58" spans="1:12" x14ac:dyDescent="0.2">
      <c r="B58" s="37" t="s">
        <v>58</v>
      </c>
      <c r="C58" s="11">
        <v>460.52271622912946</v>
      </c>
      <c r="D58" s="11">
        <v>549.94685542043703</v>
      </c>
      <c r="E58" s="56"/>
    </row>
    <row r="59" spans="1:12" x14ac:dyDescent="0.2">
      <c r="B59" s="37" t="s">
        <v>59</v>
      </c>
      <c r="C59" s="11">
        <v>0</v>
      </c>
      <c r="D59" s="11">
        <v>26.759333045719423</v>
      </c>
      <c r="E59" s="56"/>
    </row>
    <row r="61" spans="1:12" x14ac:dyDescent="0.2">
      <c r="L61" t="s">
        <v>13</v>
      </c>
    </row>
    <row r="62" spans="1:12" s="67" customFormat="1" x14ac:dyDescent="0.2">
      <c r="E62" s="1"/>
    </row>
    <row r="63" spans="1:12" s="67" customFormat="1" x14ac:dyDescent="0.2">
      <c r="E63" s="1"/>
    </row>
    <row r="65" spans="1:12" ht="18" x14ac:dyDescent="0.25">
      <c r="A65" s="188" t="s">
        <v>294</v>
      </c>
      <c r="B65" s="188"/>
      <c r="C65" s="188"/>
      <c r="D65" s="188"/>
      <c r="E65" s="188"/>
      <c r="F65" s="188"/>
      <c r="G65" s="188"/>
      <c r="H65" s="188"/>
    </row>
    <row r="66" spans="1:12" s="61" customFormat="1" x14ac:dyDescent="0.2">
      <c r="E66" s="1"/>
    </row>
    <row r="67" spans="1:12" s="61" customFormat="1" ht="22.5" customHeight="1" x14ac:dyDescent="0.2">
      <c r="B67" s="218" t="s">
        <v>224</v>
      </c>
      <c r="C67" s="218"/>
      <c r="D67" s="218"/>
      <c r="E67" s="218"/>
      <c r="F67" s="218"/>
      <c r="G67" s="218"/>
      <c r="H67" s="218"/>
      <c r="I67" s="218"/>
      <c r="J67" s="218"/>
    </row>
    <row r="68" spans="1:12" s="61" customFormat="1" ht="25.5" customHeight="1" x14ac:dyDescent="0.2">
      <c r="B68" s="68" t="s">
        <v>293</v>
      </c>
      <c r="E68" s="1"/>
    </row>
    <row r="70" spans="1:12" x14ac:dyDescent="0.2">
      <c r="B70" s="149" t="s">
        <v>60</v>
      </c>
      <c r="C70" s="149"/>
    </row>
    <row r="71" spans="1:12" x14ac:dyDescent="0.2">
      <c r="B71" s="8" t="s">
        <v>61</v>
      </c>
      <c r="C71" s="148">
        <v>10000</v>
      </c>
      <c r="L71" t="s">
        <v>13</v>
      </c>
    </row>
    <row r="72" spans="1:12" ht="28.5" customHeight="1" x14ac:dyDescent="0.2">
      <c r="B72" s="150" t="s">
        <v>62</v>
      </c>
      <c r="C72" s="148">
        <v>200</v>
      </c>
    </row>
    <row r="74" spans="1:12" ht="21" customHeight="1" x14ac:dyDescent="0.2">
      <c r="B74" s="151" t="s">
        <v>63</v>
      </c>
      <c r="C74" s="170" t="s">
        <v>64</v>
      </c>
      <c r="D74" s="174" t="s">
        <v>65</v>
      </c>
      <c r="E74" s="171"/>
    </row>
    <row r="75" spans="1:12" x14ac:dyDescent="0.2">
      <c r="B75" s="147">
        <v>1</v>
      </c>
      <c r="C75" s="173">
        <v>10500</v>
      </c>
      <c r="D75" s="167"/>
      <c r="E75" s="172"/>
    </row>
    <row r="76" spans="1:12" x14ac:dyDescent="0.2">
      <c r="B76" s="147">
        <v>2</v>
      </c>
      <c r="C76" s="173">
        <v>9800</v>
      </c>
      <c r="D76" s="167"/>
      <c r="E76" s="172"/>
    </row>
    <row r="77" spans="1:12" x14ac:dyDescent="0.2">
      <c r="B77" s="147">
        <v>3</v>
      </c>
      <c r="C77" s="173">
        <v>12040</v>
      </c>
      <c r="D77" s="167"/>
      <c r="E77" s="172"/>
    </row>
    <row r="78" spans="1:12" x14ac:dyDescent="0.2">
      <c r="B78" s="147">
        <v>4</v>
      </c>
      <c r="C78" s="173">
        <v>8400</v>
      </c>
      <c r="D78" s="167"/>
      <c r="E78" s="172"/>
    </row>
    <row r="79" spans="1:12" x14ac:dyDescent="0.2">
      <c r="B79" s="147">
        <v>5</v>
      </c>
      <c r="C79" s="173">
        <v>4050</v>
      </c>
      <c r="D79" s="167"/>
      <c r="E79" s="172"/>
    </row>
    <row r="80" spans="1:12" x14ac:dyDescent="0.2">
      <c r="B80" s="147">
        <v>6</v>
      </c>
      <c r="C80" s="173">
        <v>15000</v>
      </c>
      <c r="D80" s="167"/>
      <c r="E80" s="172"/>
    </row>
    <row r="81" spans="2:7" x14ac:dyDescent="0.2">
      <c r="B81" s="147">
        <v>7</v>
      </c>
      <c r="C81" s="173">
        <v>12000</v>
      </c>
      <c r="D81" s="167"/>
      <c r="E81" s="172"/>
    </row>
    <row r="82" spans="2:7" x14ac:dyDescent="0.2">
      <c r="B82" s="147">
        <v>8</v>
      </c>
      <c r="C82" s="173">
        <v>10000</v>
      </c>
      <c r="D82" s="167"/>
      <c r="E82" s="172"/>
    </row>
    <row r="83" spans="2:7" x14ac:dyDescent="0.2">
      <c r="B83" s="147">
        <v>9</v>
      </c>
      <c r="C83" s="173">
        <v>9000</v>
      </c>
      <c r="D83" s="167"/>
      <c r="E83" s="172"/>
    </row>
    <row r="84" spans="2:7" x14ac:dyDescent="0.2">
      <c r="B84" s="147">
        <v>10</v>
      </c>
      <c r="C84" s="173">
        <v>8000</v>
      </c>
      <c r="D84" s="167"/>
      <c r="E84" s="172"/>
    </row>
    <row r="92" spans="2:7" x14ac:dyDescent="0.2">
      <c r="B92" s="154"/>
      <c r="C92" s="81"/>
      <c r="D92" s="81"/>
      <c r="E92" s="122"/>
      <c r="F92" s="81"/>
      <c r="G92" s="82"/>
    </row>
    <row r="93" spans="2:7" ht="105" customHeight="1" x14ac:dyDescent="0.3">
      <c r="B93" s="83"/>
      <c r="C93" s="213" t="s">
        <v>296</v>
      </c>
      <c r="D93" s="217"/>
      <c r="E93" s="217"/>
      <c r="F93" s="217"/>
      <c r="G93" s="84"/>
    </row>
    <row r="94" spans="2:7" x14ac:dyDescent="0.2">
      <c r="B94" s="83"/>
      <c r="C94" s="41"/>
      <c r="D94" s="41"/>
      <c r="E94" s="89"/>
      <c r="F94" s="41"/>
      <c r="G94" s="84"/>
    </row>
    <row r="95" spans="2:7" x14ac:dyDescent="0.2">
      <c r="B95" s="83"/>
      <c r="C95" s="153"/>
      <c r="D95" s="41"/>
      <c r="E95" s="89"/>
      <c r="F95" s="142" t="s">
        <v>291</v>
      </c>
      <c r="G95" s="84"/>
    </row>
    <row r="96" spans="2:7" s="67" customFormat="1" x14ac:dyDescent="0.2">
      <c r="B96" s="83"/>
      <c r="C96" s="138"/>
      <c r="D96" s="41"/>
      <c r="E96" s="89"/>
      <c r="F96" s="169">
        <v>0.1</v>
      </c>
      <c r="G96" s="84"/>
    </row>
    <row r="97" spans="1:7" s="67" customFormat="1" x14ac:dyDescent="0.2">
      <c r="B97" s="83"/>
      <c r="C97" s="41"/>
      <c r="D97" s="41"/>
      <c r="E97" s="89"/>
      <c r="F97" s="41"/>
      <c r="G97" s="84"/>
    </row>
    <row r="98" spans="1:7" x14ac:dyDescent="0.2">
      <c r="B98" s="83"/>
      <c r="C98" s="142" t="s">
        <v>292</v>
      </c>
      <c r="D98" s="142" t="s">
        <v>290</v>
      </c>
      <c r="E98" s="152" t="s">
        <v>291</v>
      </c>
      <c r="F98" s="41"/>
      <c r="G98" s="84"/>
    </row>
    <row r="99" spans="1:7" x14ac:dyDescent="0.2">
      <c r="B99" s="83"/>
      <c r="C99" s="136">
        <v>567</v>
      </c>
      <c r="D99" s="168">
        <f>IF(C99&gt;300,F$96,"Brak rabatu")</f>
        <v>0.1</v>
      </c>
      <c r="E99" s="3">
        <f>IF(D99=10%,C99*10%,"")</f>
        <v>56.7</v>
      </c>
      <c r="F99" s="41"/>
      <c r="G99" s="84"/>
    </row>
    <row r="100" spans="1:7" x14ac:dyDescent="0.2">
      <c r="B100" s="83"/>
      <c r="C100" s="136">
        <v>235</v>
      </c>
      <c r="D100" s="168" t="str">
        <f t="shared" ref="D100:D102" si="3">IF(C100&gt;300,F$96,"Brak rabatu")</f>
        <v>Brak rabatu</v>
      </c>
      <c r="E100" s="3" t="str">
        <f t="shared" ref="E100:E102" si="4">IF(D100=10%,C100*10%,"")</f>
        <v/>
      </c>
      <c r="F100" s="41"/>
      <c r="G100" s="84"/>
    </row>
    <row r="101" spans="1:7" x14ac:dyDescent="0.2">
      <c r="B101" s="83"/>
      <c r="C101" s="136">
        <v>35</v>
      </c>
      <c r="D101" s="168" t="str">
        <f t="shared" si="3"/>
        <v>Brak rabatu</v>
      </c>
      <c r="E101" s="3" t="str">
        <f t="shared" si="4"/>
        <v/>
      </c>
      <c r="F101" s="41"/>
      <c r="G101" s="84"/>
    </row>
    <row r="102" spans="1:7" x14ac:dyDescent="0.2">
      <c r="B102" s="83"/>
      <c r="C102" s="136">
        <v>756</v>
      </c>
      <c r="D102" s="168">
        <f t="shared" si="3"/>
        <v>0.1</v>
      </c>
      <c r="E102" s="3">
        <f t="shared" si="4"/>
        <v>75.600000000000009</v>
      </c>
      <c r="F102" s="41"/>
      <c r="G102" s="84"/>
    </row>
    <row r="103" spans="1:7" x14ac:dyDescent="0.2">
      <c r="B103" s="83"/>
      <c r="C103" s="41"/>
      <c r="D103" s="41"/>
      <c r="E103" s="89"/>
      <c r="F103" s="41"/>
      <c r="G103" s="84"/>
    </row>
    <row r="104" spans="1:7" s="88" customFormat="1" ht="57" customHeight="1" x14ac:dyDescent="0.25">
      <c r="B104" s="155"/>
      <c r="C104" s="216" t="s">
        <v>298</v>
      </c>
      <c r="D104" s="216"/>
      <c r="E104" s="216"/>
      <c r="F104" s="216"/>
      <c r="G104" s="156"/>
    </row>
    <row r="105" spans="1:7" x14ac:dyDescent="0.2">
      <c r="B105" s="90"/>
      <c r="C105" s="91"/>
      <c r="D105" s="91"/>
      <c r="E105" s="109"/>
      <c r="F105" s="91"/>
      <c r="G105" s="93"/>
    </row>
    <row r="110" spans="1:7" ht="37.5" customHeight="1" x14ac:dyDescent="0.2">
      <c r="A110" s="218" t="s">
        <v>301</v>
      </c>
      <c r="B110" s="191"/>
      <c r="C110" s="191"/>
      <c r="D110" s="191"/>
      <c r="E110" s="191"/>
      <c r="F110" s="191"/>
      <c r="G110" s="191"/>
    </row>
    <row r="112" spans="1:7" x14ac:dyDescent="0.2">
      <c r="B112" s="149" t="s">
        <v>60</v>
      </c>
      <c r="C112" s="149"/>
      <c r="D112" s="67"/>
    </row>
    <row r="113" spans="2:8" x14ac:dyDescent="0.2">
      <c r="B113" s="8" t="s">
        <v>61</v>
      </c>
      <c r="C113" s="148">
        <v>10000</v>
      </c>
      <c r="D113" s="67"/>
    </row>
    <row r="114" spans="2:8" ht="25.5" x14ac:dyDescent="0.2">
      <c r="B114" s="150" t="s">
        <v>62</v>
      </c>
      <c r="C114" s="148">
        <v>200</v>
      </c>
      <c r="D114" s="67"/>
    </row>
    <row r="115" spans="2:8" x14ac:dyDescent="0.2">
      <c r="B115" s="67"/>
      <c r="C115" s="67"/>
      <c r="D115" s="67"/>
    </row>
    <row r="116" spans="2:8" ht="27.75" customHeight="1" x14ac:dyDescent="0.2">
      <c r="B116" s="157" t="s">
        <v>63</v>
      </c>
      <c r="C116" s="158" t="s">
        <v>64</v>
      </c>
      <c r="D116" s="159" t="s">
        <v>65</v>
      </c>
      <c r="E116" s="152" t="s">
        <v>62</v>
      </c>
      <c r="F116" s="42"/>
      <c r="G116" s="162"/>
      <c r="H116" s="162"/>
    </row>
    <row r="117" spans="2:8" ht="12.75" customHeight="1" x14ac:dyDescent="0.2">
      <c r="B117" s="147">
        <v>1</v>
      </c>
      <c r="C117" s="146">
        <v>10500</v>
      </c>
      <c r="D117" s="160" t="str">
        <f>IF(C117&gt;C$113,"Tak","Nie")</f>
        <v>Tak</v>
      </c>
      <c r="E117" s="161"/>
      <c r="F117" s="42"/>
      <c r="G117" s="162"/>
      <c r="H117" s="162"/>
    </row>
    <row r="118" spans="2:8" x14ac:dyDescent="0.2">
      <c r="B118" s="147">
        <v>2</v>
      </c>
      <c r="C118" s="146">
        <v>9800</v>
      </c>
      <c r="D118" s="160" t="str">
        <f t="shared" ref="D118:D126" si="5">IF(C118&gt;C$113,"Tak","Nie")</f>
        <v>Nie</v>
      </c>
      <c r="E118" s="161"/>
      <c r="F118" s="42"/>
      <c r="G118" s="162"/>
      <c r="H118" s="162"/>
    </row>
    <row r="119" spans="2:8" x14ac:dyDescent="0.2">
      <c r="B119" s="147">
        <v>3</v>
      </c>
      <c r="C119" s="146">
        <v>12040</v>
      </c>
      <c r="D119" s="160" t="str">
        <f t="shared" si="5"/>
        <v>Tak</v>
      </c>
      <c r="E119" s="161"/>
      <c r="F119" s="42"/>
      <c r="G119" s="42"/>
      <c r="H119" s="42"/>
    </row>
    <row r="120" spans="2:8" x14ac:dyDescent="0.2">
      <c r="B120" s="147">
        <v>4</v>
      </c>
      <c r="C120" s="146">
        <v>8400</v>
      </c>
      <c r="D120" s="160" t="str">
        <f t="shared" si="5"/>
        <v>Nie</v>
      </c>
      <c r="E120" s="161"/>
      <c r="F120" s="42"/>
    </row>
    <row r="121" spans="2:8" x14ac:dyDescent="0.2">
      <c r="B121" s="147">
        <v>5</v>
      </c>
      <c r="C121" s="146">
        <v>4050</v>
      </c>
      <c r="D121" s="160" t="str">
        <f t="shared" si="5"/>
        <v>Nie</v>
      </c>
      <c r="E121" s="161"/>
      <c r="F121" s="42"/>
    </row>
    <row r="122" spans="2:8" x14ac:dyDescent="0.2">
      <c r="B122" s="147">
        <v>6</v>
      </c>
      <c r="C122" s="146">
        <v>15000</v>
      </c>
      <c r="D122" s="160" t="str">
        <f t="shared" si="5"/>
        <v>Tak</v>
      </c>
      <c r="E122" s="161"/>
      <c r="F122" s="42"/>
    </row>
    <row r="123" spans="2:8" x14ac:dyDescent="0.2">
      <c r="B123" s="147">
        <v>7</v>
      </c>
      <c r="C123" s="146">
        <v>12000</v>
      </c>
      <c r="D123" s="160" t="str">
        <f t="shared" si="5"/>
        <v>Tak</v>
      </c>
      <c r="E123" s="161"/>
      <c r="F123" s="42"/>
    </row>
    <row r="124" spans="2:8" x14ac:dyDescent="0.2">
      <c r="B124" s="147">
        <v>8</v>
      </c>
      <c r="C124" s="146">
        <v>10000</v>
      </c>
      <c r="D124" s="160" t="str">
        <f t="shared" si="5"/>
        <v>Nie</v>
      </c>
      <c r="E124" s="161"/>
      <c r="F124" s="42"/>
    </row>
    <row r="125" spans="2:8" x14ac:dyDescent="0.2">
      <c r="B125" s="147">
        <v>9</v>
      </c>
      <c r="C125" s="146">
        <v>9000</v>
      </c>
      <c r="D125" s="160" t="str">
        <f t="shared" si="5"/>
        <v>Nie</v>
      </c>
      <c r="E125" s="161"/>
      <c r="F125" s="42"/>
    </row>
    <row r="126" spans="2:8" x14ac:dyDescent="0.2">
      <c r="B126" s="147">
        <v>10</v>
      </c>
      <c r="C126" s="146">
        <v>8000</v>
      </c>
      <c r="D126" s="160" t="str">
        <f t="shared" si="5"/>
        <v>Nie</v>
      </c>
      <c r="E126" s="161"/>
      <c r="F126" s="42"/>
    </row>
  </sheetData>
  <mergeCells count="18">
    <mergeCell ref="C93:F93"/>
    <mergeCell ref="C104:F104"/>
    <mergeCell ref="A110:G110"/>
    <mergeCell ref="C46:F46"/>
    <mergeCell ref="A50:G50"/>
    <mergeCell ref="B67:J67"/>
    <mergeCell ref="A65:H65"/>
    <mergeCell ref="D29:E29"/>
    <mergeCell ref="D30:E30"/>
    <mergeCell ref="C11:F11"/>
    <mergeCell ref="C32:F32"/>
    <mergeCell ref="C37:F37"/>
    <mergeCell ref="N28:P28"/>
    <mergeCell ref="C23:F23"/>
    <mergeCell ref="D25:E25"/>
    <mergeCell ref="D26:E26"/>
    <mergeCell ref="D27:E27"/>
    <mergeCell ref="D28:E28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zoomScaleNormal="100" workbookViewId="0"/>
  </sheetViews>
  <sheetFormatPr defaultRowHeight="12.75" x14ac:dyDescent="0.2"/>
  <cols>
    <col min="1" max="1" width="8.28515625" customWidth="1"/>
    <col min="2" max="2" width="11.28515625" customWidth="1"/>
    <col min="3" max="3" width="15.42578125" customWidth="1"/>
    <col min="4" max="4" width="15" customWidth="1"/>
    <col min="5" max="6" width="15.42578125" customWidth="1"/>
    <col min="7" max="7" width="12.42578125" customWidth="1"/>
    <col min="8" max="8" width="29.28515625" customWidth="1"/>
  </cols>
  <sheetData>
    <row r="2" spans="2:6" s="175" customFormat="1" ht="14.25" x14ac:dyDescent="0.2">
      <c r="B2" s="175" t="s">
        <v>212</v>
      </c>
    </row>
    <row r="4" spans="2:6" ht="23.25" x14ac:dyDescent="0.35">
      <c r="B4" s="202" t="s">
        <v>302</v>
      </c>
      <c r="C4" s="203"/>
      <c r="D4" s="203"/>
      <c r="E4" s="203"/>
      <c r="F4" s="203"/>
    </row>
    <row r="7" spans="2:6" ht="15" customHeight="1" x14ac:dyDescent="0.25">
      <c r="B7" s="184" t="s">
        <v>215</v>
      </c>
    </row>
    <row r="8" spans="2:6" ht="14.25" x14ac:dyDescent="0.2">
      <c r="B8" s="175" t="s">
        <v>66</v>
      </c>
    </row>
    <row r="9" spans="2:6" ht="14.25" x14ac:dyDescent="0.2">
      <c r="B9" s="175" t="s">
        <v>67</v>
      </c>
    </row>
    <row r="11" spans="2:6" s="163" customFormat="1" x14ac:dyDescent="0.2">
      <c r="B11" s="154"/>
      <c r="C11" s="81"/>
      <c r="D11" s="81"/>
      <c r="E11" s="81"/>
      <c r="F11" s="82"/>
    </row>
    <row r="12" spans="2:6" s="163" customFormat="1" ht="84" customHeight="1" x14ac:dyDescent="0.25">
      <c r="B12" s="83"/>
      <c r="C12" s="222" t="s">
        <v>317</v>
      </c>
      <c r="D12" s="222"/>
      <c r="E12" s="222"/>
      <c r="F12" s="181"/>
    </row>
    <row r="13" spans="2:6" s="163" customFormat="1" x14ac:dyDescent="0.2">
      <c r="B13" s="83"/>
      <c r="C13" s="41"/>
      <c r="D13" s="41"/>
      <c r="E13" s="41"/>
      <c r="F13" s="84"/>
    </row>
    <row r="14" spans="2:6" s="163" customFormat="1" ht="29.25" customHeight="1" x14ac:dyDescent="0.2">
      <c r="B14" s="83"/>
      <c r="C14" s="177" t="s">
        <v>305</v>
      </c>
      <c r="D14" s="177" t="s">
        <v>306</v>
      </c>
      <c r="E14" s="177" t="s">
        <v>313</v>
      </c>
      <c r="F14" s="84"/>
    </row>
    <row r="15" spans="2:6" s="163" customFormat="1" x14ac:dyDescent="0.2">
      <c r="B15" s="83"/>
      <c r="C15" s="167" t="s">
        <v>307</v>
      </c>
      <c r="D15" s="167" t="s">
        <v>310</v>
      </c>
      <c r="E15" s="180">
        <v>35</v>
      </c>
      <c r="F15" s="84"/>
    </row>
    <row r="16" spans="2:6" s="163" customFormat="1" x14ac:dyDescent="0.2">
      <c r="B16" s="83"/>
      <c r="C16" s="167" t="s">
        <v>308</v>
      </c>
      <c r="D16" s="167" t="s">
        <v>311</v>
      </c>
      <c r="E16" s="180">
        <v>12</v>
      </c>
      <c r="F16" s="84"/>
    </row>
    <row r="17" spans="1:8" s="163" customFormat="1" x14ac:dyDescent="0.2">
      <c r="B17" s="83"/>
      <c r="C17" s="167" t="s">
        <v>309</v>
      </c>
      <c r="D17" s="167" t="s">
        <v>310</v>
      </c>
      <c r="E17" s="180">
        <v>77</v>
      </c>
      <c r="F17" s="84"/>
    </row>
    <row r="18" spans="1:8" s="163" customFormat="1" ht="42" customHeight="1" x14ac:dyDescent="0.2">
      <c r="B18" s="83"/>
      <c r="C18" s="179" t="s">
        <v>312</v>
      </c>
      <c r="D18" s="178">
        <f>COUNTIF(D15:D17,"Tak")</f>
        <v>2</v>
      </c>
      <c r="E18" s="182"/>
      <c r="F18" s="84"/>
    </row>
    <row r="19" spans="1:8" s="163" customFormat="1" ht="43.5" customHeight="1" x14ac:dyDescent="0.2">
      <c r="B19" s="83"/>
      <c r="C19" s="179" t="s">
        <v>314</v>
      </c>
      <c r="D19" s="167"/>
      <c r="E19" s="183">
        <f>COUNTIF(E15:E17,"&gt;50")</f>
        <v>1</v>
      </c>
      <c r="F19" s="84"/>
    </row>
    <row r="20" spans="1:8" s="163" customFormat="1" x14ac:dyDescent="0.2">
      <c r="B20" s="83"/>
      <c r="C20" s="164"/>
      <c r="D20" s="164"/>
      <c r="E20" s="176"/>
      <c r="F20" s="84"/>
    </row>
    <row r="21" spans="1:8" s="163" customFormat="1" ht="20.25" x14ac:dyDescent="0.3">
      <c r="B21" s="83"/>
      <c r="C21" s="213" t="s">
        <v>315</v>
      </c>
      <c r="D21" s="213"/>
      <c r="E21" s="213"/>
      <c r="F21" s="84"/>
    </row>
    <row r="22" spans="1:8" s="163" customFormat="1" x14ac:dyDescent="0.2">
      <c r="B22" s="83"/>
      <c r="C22" s="164"/>
      <c r="D22" s="164"/>
      <c r="E22" s="176"/>
      <c r="F22" s="84"/>
    </row>
    <row r="23" spans="1:8" s="163" customFormat="1" ht="20.25" x14ac:dyDescent="0.3">
      <c r="B23" s="83"/>
      <c r="C23" s="221" t="s">
        <v>316</v>
      </c>
      <c r="D23" s="221"/>
      <c r="E23" s="221"/>
      <c r="F23" s="84"/>
    </row>
    <row r="24" spans="1:8" s="163" customFormat="1" x14ac:dyDescent="0.2">
      <c r="B24" s="90"/>
      <c r="C24" s="165"/>
      <c r="D24" s="165"/>
      <c r="E24" s="165"/>
      <c r="F24" s="166"/>
    </row>
    <row r="26" spans="1:8" ht="15.75" x14ac:dyDescent="0.25">
      <c r="A26" s="220" t="s">
        <v>303</v>
      </c>
      <c r="B26" s="220"/>
      <c r="C26" s="220"/>
      <c r="D26" s="220"/>
      <c r="E26" s="220"/>
      <c r="F26" s="220"/>
      <c r="G26" s="220"/>
    </row>
    <row r="28" spans="1:8" x14ac:dyDescent="0.2">
      <c r="B28" s="40"/>
      <c r="C28" s="40" t="s">
        <v>68</v>
      </c>
      <c r="D28" s="40" t="s">
        <v>69</v>
      </c>
      <c r="E28" s="40" t="s">
        <v>70</v>
      </c>
      <c r="F28" s="40" t="s">
        <v>71</v>
      </c>
      <c r="G28" s="40" t="s">
        <v>72</v>
      </c>
      <c r="H28" s="42"/>
    </row>
    <row r="29" spans="1:8" x14ac:dyDescent="0.2">
      <c r="B29" s="40">
        <v>1</v>
      </c>
      <c r="C29" s="13" t="s">
        <v>73</v>
      </c>
      <c r="D29" s="13" t="s">
        <v>73</v>
      </c>
      <c r="E29" s="13" t="s">
        <v>73</v>
      </c>
      <c r="F29" s="13" t="s">
        <v>74</v>
      </c>
      <c r="G29" s="13" t="s">
        <v>73</v>
      </c>
      <c r="H29" s="42"/>
    </row>
    <row r="30" spans="1:8" x14ac:dyDescent="0.2">
      <c r="B30" s="40">
        <v>2</v>
      </c>
      <c r="C30" s="13" t="s">
        <v>73</v>
      </c>
      <c r="D30" s="13" t="s">
        <v>73</v>
      </c>
      <c r="E30" s="13" t="s">
        <v>73</v>
      </c>
      <c r="F30" s="13" t="s">
        <v>73</v>
      </c>
      <c r="G30" s="13" t="s">
        <v>73</v>
      </c>
      <c r="H30" s="42"/>
    </row>
    <row r="31" spans="1:8" x14ac:dyDescent="0.2">
      <c r="B31" s="40">
        <v>3</v>
      </c>
      <c r="C31" s="13" t="s">
        <v>73</v>
      </c>
      <c r="D31" s="13" t="s">
        <v>74</v>
      </c>
      <c r="E31" s="13" t="s">
        <v>74</v>
      </c>
      <c r="F31" s="13" t="s">
        <v>73</v>
      </c>
      <c r="G31" s="13" t="s">
        <v>74</v>
      </c>
      <c r="H31" s="42"/>
    </row>
    <row r="32" spans="1:8" ht="11.25" customHeight="1" x14ac:dyDescent="0.2">
      <c r="B32" s="40">
        <v>4</v>
      </c>
      <c r="C32" s="13" t="s">
        <v>73</v>
      </c>
      <c r="D32" s="13" t="s">
        <v>73</v>
      </c>
      <c r="E32" s="13" t="s">
        <v>73</v>
      </c>
      <c r="F32" s="13" t="s">
        <v>73</v>
      </c>
      <c r="G32" s="13" t="s">
        <v>73</v>
      </c>
      <c r="H32" s="42"/>
    </row>
    <row r="33" spans="1:8" ht="11.25" customHeight="1" x14ac:dyDescent="0.2">
      <c r="B33" s="40">
        <v>5</v>
      </c>
      <c r="C33" s="13" t="s">
        <v>74</v>
      </c>
      <c r="D33" s="13" t="s">
        <v>73</v>
      </c>
      <c r="E33" s="13" t="s">
        <v>73</v>
      </c>
      <c r="F33" s="13" t="s">
        <v>73</v>
      </c>
      <c r="G33" s="13" t="s">
        <v>73</v>
      </c>
      <c r="H33" s="42"/>
    </row>
    <row r="34" spans="1:8" ht="11.25" customHeight="1" x14ac:dyDescent="0.2">
      <c r="B34" s="40">
        <v>6</v>
      </c>
      <c r="C34" s="13" t="s">
        <v>73</v>
      </c>
      <c r="D34" s="13" t="s">
        <v>73</v>
      </c>
      <c r="E34" s="13" t="s">
        <v>73</v>
      </c>
      <c r="F34" s="13" t="s">
        <v>74</v>
      </c>
      <c r="G34" s="13" t="s">
        <v>73</v>
      </c>
      <c r="H34" s="42"/>
    </row>
    <row r="35" spans="1:8" ht="11.25" customHeight="1" x14ac:dyDescent="0.2">
      <c r="B35" s="40">
        <v>7</v>
      </c>
      <c r="C35" s="13" t="s">
        <v>74</v>
      </c>
      <c r="D35" s="13" t="s">
        <v>74</v>
      </c>
      <c r="E35" s="13" t="s">
        <v>74</v>
      </c>
      <c r="F35" s="13" t="s">
        <v>73</v>
      </c>
      <c r="G35" s="13" t="s">
        <v>73</v>
      </c>
      <c r="H35" s="42"/>
    </row>
    <row r="36" spans="1:8" ht="11.25" customHeight="1" x14ac:dyDescent="0.2">
      <c r="B36" s="40">
        <v>8</v>
      </c>
      <c r="C36" s="13" t="s">
        <v>74</v>
      </c>
      <c r="D36" s="13" t="s">
        <v>73</v>
      </c>
      <c r="E36" s="13" t="s">
        <v>73</v>
      </c>
      <c r="F36" s="13" t="s">
        <v>74</v>
      </c>
      <c r="G36" s="13" t="s">
        <v>74</v>
      </c>
      <c r="H36" s="42"/>
    </row>
    <row r="37" spans="1:8" ht="11.25" customHeight="1" x14ac:dyDescent="0.2">
      <c r="B37" s="40">
        <v>9</v>
      </c>
      <c r="C37" s="13" t="s">
        <v>73</v>
      </c>
      <c r="D37" s="13" t="s">
        <v>73</v>
      </c>
      <c r="E37" s="13" t="s">
        <v>74</v>
      </c>
      <c r="F37" s="13" t="s">
        <v>74</v>
      </c>
      <c r="G37" s="13" t="s">
        <v>73</v>
      </c>
      <c r="H37" s="42"/>
    </row>
    <row r="38" spans="1:8" ht="11.25" customHeight="1" x14ac:dyDescent="0.2">
      <c r="B38" s="40">
        <v>10</v>
      </c>
      <c r="C38" s="13" t="s">
        <v>73</v>
      </c>
      <c r="D38" s="13" t="s">
        <v>73</v>
      </c>
      <c r="E38" s="13" t="s">
        <v>74</v>
      </c>
      <c r="F38" s="13" t="s">
        <v>73</v>
      </c>
      <c r="G38" s="13" t="s">
        <v>73</v>
      </c>
      <c r="H38" s="42"/>
    </row>
    <row r="39" spans="1:8" ht="11.25" customHeight="1" x14ac:dyDescent="0.2">
      <c r="B39" s="40">
        <v>11</v>
      </c>
      <c r="C39" s="13" t="s">
        <v>73</v>
      </c>
      <c r="D39" s="13" t="s">
        <v>73</v>
      </c>
      <c r="E39" s="13" t="s">
        <v>73</v>
      </c>
      <c r="F39" s="13" t="s">
        <v>73</v>
      </c>
      <c r="G39" s="13" t="s">
        <v>73</v>
      </c>
      <c r="H39" s="42"/>
    </row>
    <row r="40" spans="1:8" ht="11.25" customHeight="1" x14ac:dyDescent="0.2">
      <c r="B40" s="40">
        <v>12</v>
      </c>
      <c r="C40" s="13" t="s">
        <v>73</v>
      </c>
      <c r="D40" s="13" t="s">
        <v>74</v>
      </c>
      <c r="E40" s="13" t="s">
        <v>73</v>
      </c>
      <c r="F40" s="13" t="s">
        <v>74</v>
      </c>
      <c r="G40" s="13" t="s">
        <v>74</v>
      </c>
      <c r="H40" s="42"/>
    </row>
    <row r="41" spans="1:8" ht="11.25" customHeight="1" x14ac:dyDescent="0.2">
      <c r="B41" s="40">
        <v>13</v>
      </c>
      <c r="C41" s="13" t="s">
        <v>74</v>
      </c>
      <c r="D41" s="13" t="s">
        <v>73</v>
      </c>
      <c r="E41" s="13" t="s">
        <v>74</v>
      </c>
      <c r="F41" s="13" t="s">
        <v>73</v>
      </c>
      <c r="G41" s="13" t="s">
        <v>73</v>
      </c>
      <c r="H41" s="42"/>
    </row>
    <row r="42" spans="1:8" ht="11.25" customHeight="1" x14ac:dyDescent="0.2">
      <c r="B42" s="40">
        <v>14</v>
      </c>
      <c r="C42" s="13" t="s">
        <v>73</v>
      </c>
      <c r="D42" s="13" t="s">
        <v>74</v>
      </c>
      <c r="E42" s="13" t="s">
        <v>73</v>
      </c>
      <c r="F42" s="13" t="s">
        <v>74</v>
      </c>
      <c r="G42" s="13" t="s">
        <v>73</v>
      </c>
      <c r="H42" s="42"/>
    </row>
    <row r="43" spans="1:8" ht="11.25" customHeight="1" x14ac:dyDescent="0.2">
      <c r="B43" s="59" t="s">
        <v>75</v>
      </c>
      <c r="C43" s="57"/>
      <c r="D43" s="43"/>
      <c r="E43" s="43"/>
      <c r="F43" s="43"/>
      <c r="G43" s="43"/>
      <c r="H43" s="41"/>
    </row>
    <row r="44" spans="1:8" ht="11.25" customHeight="1" x14ac:dyDescent="0.2">
      <c r="B44" s="42"/>
      <c r="C44" s="41"/>
      <c r="D44" s="41"/>
      <c r="E44" s="41"/>
      <c r="F44" s="41"/>
      <c r="G44" s="41"/>
      <c r="H44" s="41"/>
    </row>
    <row r="45" spans="1:8" ht="11.25" customHeight="1" x14ac:dyDescent="0.2">
      <c r="B45" s="42"/>
      <c r="C45" s="41"/>
      <c r="D45" s="41"/>
      <c r="E45" s="41"/>
      <c r="F45" s="41"/>
      <c r="G45" s="41"/>
      <c r="H45" s="41"/>
    </row>
    <row r="46" spans="1:8" ht="24.75" customHeight="1" x14ac:dyDescent="0.25">
      <c r="A46" s="220" t="s">
        <v>304</v>
      </c>
      <c r="B46" s="220"/>
      <c r="C46" s="220"/>
      <c r="D46" s="220"/>
      <c r="E46" s="220"/>
      <c r="F46" s="220"/>
      <c r="G46" s="220"/>
      <c r="H46" s="41"/>
    </row>
    <row r="47" spans="1:8" ht="11.25" customHeight="1" x14ac:dyDescent="0.2">
      <c r="B47" s="42"/>
      <c r="C47" s="41"/>
      <c r="D47" s="41"/>
      <c r="E47" s="41"/>
      <c r="F47" s="41"/>
      <c r="G47" s="41"/>
      <c r="H47" s="41"/>
    </row>
    <row r="48" spans="1:8" ht="11.25" customHeight="1" x14ac:dyDescent="0.2">
      <c r="B48" s="44"/>
      <c r="C48" s="43" t="s">
        <v>76</v>
      </c>
      <c r="D48" s="43" t="s">
        <v>77</v>
      </c>
      <c r="E48" s="43" t="s">
        <v>78</v>
      </c>
      <c r="F48" s="43" t="s">
        <v>79</v>
      </c>
      <c r="G48" s="43" t="s">
        <v>80</v>
      </c>
      <c r="H48" s="43" t="s">
        <v>81</v>
      </c>
    </row>
    <row r="49" spans="2:8" ht="11.25" customHeight="1" x14ac:dyDescent="0.2">
      <c r="B49" s="43" t="s">
        <v>82</v>
      </c>
      <c r="C49" s="13">
        <v>55</v>
      </c>
      <c r="D49" s="13">
        <v>45</v>
      </c>
      <c r="E49" s="13">
        <v>100</v>
      </c>
      <c r="F49" s="13">
        <v>34</v>
      </c>
      <c r="G49" s="13">
        <v>44</v>
      </c>
      <c r="H49" s="57"/>
    </row>
    <row r="50" spans="2:8" ht="11.25" customHeight="1" x14ac:dyDescent="0.2">
      <c r="B50" s="43" t="s">
        <v>83</v>
      </c>
      <c r="C50" s="13">
        <v>112</v>
      </c>
      <c r="D50" s="13">
        <v>212</v>
      </c>
      <c r="E50" s="13">
        <v>11</v>
      </c>
      <c r="F50" s="13">
        <v>53</v>
      </c>
      <c r="G50" s="13">
        <v>220</v>
      </c>
      <c r="H50" s="43"/>
    </row>
    <row r="51" spans="2:8" ht="11.25" customHeight="1" x14ac:dyDescent="0.2">
      <c r="B51" s="43" t="s">
        <v>84</v>
      </c>
      <c r="C51" s="13">
        <v>134</v>
      </c>
      <c r="D51" s="13">
        <v>233</v>
      </c>
      <c r="E51" s="13">
        <v>33</v>
      </c>
      <c r="F51" s="13">
        <v>110</v>
      </c>
      <c r="G51" s="13">
        <v>110</v>
      </c>
      <c r="H51" s="43"/>
    </row>
    <row r="52" spans="2:8" ht="11.25" customHeight="1" x14ac:dyDescent="0.2">
      <c r="B52" s="43" t="s">
        <v>85</v>
      </c>
      <c r="C52" s="13">
        <v>54</v>
      </c>
      <c r="D52" s="13">
        <v>54</v>
      </c>
      <c r="E52" s="13">
        <v>5</v>
      </c>
      <c r="F52" s="13">
        <v>90</v>
      </c>
      <c r="G52" s="13">
        <v>22</v>
      </c>
      <c r="H52" s="43"/>
    </row>
    <row r="53" spans="2:8" ht="11.25" customHeight="1" x14ac:dyDescent="0.2">
      <c r="B53" s="43" t="s">
        <v>86</v>
      </c>
      <c r="C53" s="13">
        <v>23</v>
      </c>
      <c r="D53" s="13">
        <v>222</v>
      </c>
      <c r="E53" s="13">
        <v>444</v>
      </c>
      <c r="F53" s="13">
        <v>200</v>
      </c>
      <c r="G53" s="13">
        <v>10</v>
      </c>
      <c r="H53" s="43"/>
    </row>
    <row r="54" spans="2:8" ht="11.25" customHeight="1" x14ac:dyDescent="0.2">
      <c r="B54" s="42"/>
      <c r="C54" s="41"/>
      <c r="D54" s="41"/>
      <c r="E54" s="41"/>
      <c r="F54" s="41"/>
      <c r="G54" s="41"/>
      <c r="H54" s="41"/>
    </row>
    <row r="55" spans="2:8" ht="11.25" customHeight="1" x14ac:dyDescent="0.2">
      <c r="B55" s="42"/>
      <c r="C55" s="41"/>
      <c r="D55" s="41"/>
      <c r="E55" s="41"/>
      <c r="F55" s="41"/>
      <c r="G55" s="41"/>
      <c r="H55" s="41"/>
    </row>
    <row r="56" spans="2:8" ht="11.25" customHeight="1" x14ac:dyDescent="0.2">
      <c r="B56" s="42"/>
      <c r="C56" s="41"/>
      <c r="D56" s="41"/>
      <c r="E56" s="41"/>
      <c r="F56" s="41"/>
      <c r="G56" s="41"/>
      <c r="H56" s="41"/>
    </row>
    <row r="57" spans="2:8" ht="11.25" customHeight="1" x14ac:dyDescent="0.2">
      <c r="B57" s="42"/>
      <c r="C57" s="41"/>
      <c r="D57" s="41"/>
      <c r="E57" s="41"/>
      <c r="F57" s="41"/>
      <c r="G57" s="41"/>
      <c r="H57" s="41"/>
    </row>
    <row r="58" spans="2:8" ht="11.25" customHeight="1" x14ac:dyDescent="0.2">
      <c r="B58" s="42"/>
      <c r="C58" s="41"/>
      <c r="D58" s="41"/>
      <c r="E58" s="41"/>
      <c r="F58" s="41"/>
      <c r="G58" s="41"/>
      <c r="H58" s="41"/>
    </row>
    <row r="59" spans="2:8" ht="11.25" customHeight="1" x14ac:dyDescent="0.2"/>
    <row r="60" spans="2:8" ht="11.25" customHeight="1" x14ac:dyDescent="0.2"/>
    <row r="61" spans="2:8" ht="11.25" customHeight="1" x14ac:dyDescent="0.2"/>
    <row r="62" spans="2:8" x14ac:dyDescent="0.2">
      <c r="B62" s="41"/>
      <c r="C62" s="41"/>
      <c r="D62" s="41"/>
      <c r="E62" s="41"/>
      <c r="F62" s="41"/>
      <c r="G62" s="41"/>
      <c r="H62" s="41"/>
    </row>
  </sheetData>
  <mergeCells count="6">
    <mergeCell ref="B4:F4"/>
    <mergeCell ref="A26:G26"/>
    <mergeCell ref="A46:G46"/>
    <mergeCell ref="C21:E21"/>
    <mergeCell ref="C23:E23"/>
    <mergeCell ref="C12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9"/>
  <sheetViews>
    <sheetView workbookViewId="0"/>
  </sheetViews>
  <sheetFormatPr defaultRowHeight="12.75" x14ac:dyDescent="0.2"/>
  <cols>
    <col min="1" max="2" width="13" customWidth="1"/>
    <col min="3" max="3" width="12" style="1" bestFit="1" customWidth="1"/>
    <col min="4" max="4" width="12.140625" style="1" customWidth="1"/>
    <col min="5" max="5" width="10.140625" bestFit="1" customWidth="1"/>
    <col min="6" max="6" width="10.5703125" customWidth="1"/>
    <col min="7" max="8" width="24.140625" customWidth="1"/>
    <col min="9" max="9" width="27" customWidth="1"/>
    <col min="10" max="10" width="17.85546875" customWidth="1"/>
  </cols>
  <sheetData>
    <row r="1" spans="1:19" ht="35.25" customHeight="1" x14ac:dyDescent="0.2">
      <c r="A1" s="16"/>
      <c r="B1" s="226" t="s">
        <v>286</v>
      </c>
      <c r="C1" s="227"/>
      <c r="D1" s="227"/>
      <c r="E1" s="227"/>
      <c r="F1" s="227"/>
      <c r="G1" s="227"/>
      <c r="H1" s="227"/>
      <c r="I1" s="227"/>
      <c r="J1" s="228"/>
    </row>
    <row r="2" spans="1:19" ht="35.25" customHeight="1" x14ac:dyDescent="0.25">
      <c r="A2" s="16"/>
      <c r="B2" s="223" t="s">
        <v>282</v>
      </c>
      <c r="C2" s="223"/>
      <c r="D2" s="223"/>
      <c r="E2" s="223"/>
      <c r="F2" s="223"/>
      <c r="G2" s="223"/>
      <c r="H2" s="223"/>
      <c r="I2" s="223"/>
      <c r="J2" s="223"/>
    </row>
    <row r="3" spans="1:19" ht="35.25" customHeight="1" x14ac:dyDescent="0.25">
      <c r="A3" s="16"/>
      <c r="B3" s="223" t="s">
        <v>283</v>
      </c>
      <c r="C3" s="223"/>
      <c r="D3" s="223"/>
      <c r="E3" s="223"/>
      <c r="F3" s="223"/>
      <c r="G3" s="223"/>
      <c r="H3" s="223"/>
      <c r="I3" s="223"/>
      <c r="J3" s="223"/>
    </row>
    <row r="4" spans="1:19" ht="45" customHeight="1" x14ac:dyDescent="0.2">
      <c r="B4" s="224" t="s">
        <v>284</v>
      </c>
      <c r="C4" s="225"/>
      <c r="D4" s="225"/>
      <c r="E4" s="225"/>
      <c r="F4" s="225"/>
      <c r="G4" s="225"/>
      <c r="H4" s="225"/>
      <c r="I4" s="225"/>
      <c r="J4" s="225"/>
    </row>
    <row r="5" spans="1:19" ht="34.5" customHeight="1" x14ac:dyDescent="0.25">
      <c r="B5" s="225" t="s">
        <v>285</v>
      </c>
      <c r="C5" s="225"/>
      <c r="D5" s="225"/>
      <c r="E5" s="225"/>
      <c r="F5" s="225"/>
      <c r="G5" s="225"/>
      <c r="H5" s="225"/>
      <c r="I5" s="225"/>
      <c r="J5" s="225"/>
    </row>
    <row r="6" spans="1:19" ht="51" customHeight="1" x14ac:dyDescent="0.2">
      <c r="B6" t="s">
        <v>87</v>
      </c>
      <c r="I6" s="16"/>
    </row>
    <row r="7" spans="1:19" ht="44.25" customHeight="1" x14ac:dyDescent="0.2">
      <c r="A7" s="17" t="s">
        <v>88</v>
      </c>
      <c r="B7" s="18" t="s">
        <v>89</v>
      </c>
      <c r="C7" s="18" t="s">
        <v>90</v>
      </c>
      <c r="D7" s="18" t="s">
        <v>91</v>
      </c>
      <c r="E7" s="18" t="s">
        <v>92</v>
      </c>
      <c r="F7" s="18" t="s">
        <v>93</v>
      </c>
      <c r="G7" s="18" t="s">
        <v>94</v>
      </c>
      <c r="H7" s="23" t="s">
        <v>216</v>
      </c>
      <c r="I7" s="21" t="s">
        <v>95</v>
      </c>
    </row>
    <row r="8" spans="1:19" x14ac:dyDescent="0.2">
      <c r="A8" s="19" t="s">
        <v>96</v>
      </c>
      <c r="B8" s="25"/>
      <c r="C8" s="25" t="s">
        <v>97</v>
      </c>
      <c r="D8" s="25"/>
      <c r="E8" s="25"/>
      <c r="F8" s="25"/>
      <c r="G8" s="20"/>
      <c r="H8" s="24"/>
      <c r="I8" s="22"/>
    </row>
    <row r="9" spans="1:19" x14ac:dyDescent="0.2">
      <c r="A9" s="19" t="s">
        <v>98</v>
      </c>
      <c r="B9" s="26" t="s">
        <v>99</v>
      </c>
      <c r="C9" s="26" t="s">
        <v>99</v>
      </c>
      <c r="D9" s="25"/>
      <c r="E9" s="25"/>
      <c r="F9" s="25"/>
      <c r="G9" s="20"/>
      <c r="H9" s="24"/>
      <c r="I9" s="22"/>
      <c r="J9" s="16"/>
    </row>
    <row r="10" spans="1:19" x14ac:dyDescent="0.2">
      <c r="A10" s="19" t="s">
        <v>100</v>
      </c>
      <c r="B10" s="25"/>
      <c r="C10" s="25"/>
      <c r="D10" s="25" t="s">
        <v>101</v>
      </c>
      <c r="E10" s="25"/>
      <c r="F10" s="25"/>
      <c r="G10" s="20"/>
      <c r="H10" s="24"/>
      <c r="I10" s="22"/>
      <c r="J10" s="16"/>
      <c r="O10" s="27"/>
      <c r="P10" s="27"/>
      <c r="Q10" s="27"/>
      <c r="R10" s="27"/>
      <c r="S10" s="27"/>
    </row>
    <row r="11" spans="1:19" x14ac:dyDescent="0.2">
      <c r="A11" s="19" t="s">
        <v>102</v>
      </c>
      <c r="B11" s="25"/>
      <c r="C11" s="25"/>
      <c r="D11" s="25"/>
      <c r="E11" s="25"/>
      <c r="F11" s="25" t="s">
        <v>101</v>
      </c>
      <c r="G11" s="20"/>
      <c r="H11" s="24"/>
      <c r="I11" s="22"/>
      <c r="J11" s="16"/>
      <c r="O11" s="27"/>
      <c r="P11" s="27"/>
      <c r="Q11" s="27"/>
      <c r="R11" s="27"/>
      <c r="S11" s="27"/>
    </row>
    <row r="12" spans="1:19" x14ac:dyDescent="0.2">
      <c r="A12" s="19" t="s">
        <v>103</v>
      </c>
      <c r="B12" s="25"/>
      <c r="C12" s="25"/>
      <c r="D12" s="25"/>
      <c r="E12" s="25"/>
      <c r="F12" s="25" t="s">
        <v>101</v>
      </c>
      <c r="G12" s="20"/>
      <c r="H12" s="24"/>
      <c r="I12" s="22"/>
      <c r="J12" s="16"/>
      <c r="O12" s="27"/>
      <c r="P12" s="27"/>
      <c r="Q12" s="27"/>
      <c r="R12" s="27"/>
      <c r="S12" s="27"/>
    </row>
    <row r="13" spans="1:19" x14ac:dyDescent="0.2">
      <c r="A13" s="19" t="s">
        <v>104</v>
      </c>
      <c r="B13" s="26" t="s">
        <v>99</v>
      </c>
      <c r="C13" s="26" t="s">
        <v>99</v>
      </c>
      <c r="D13" s="26" t="s">
        <v>99</v>
      </c>
      <c r="E13" s="25"/>
      <c r="F13" s="25"/>
      <c r="G13" s="20"/>
      <c r="H13" s="24"/>
      <c r="I13" s="22"/>
      <c r="J13" s="16"/>
      <c r="O13" s="27"/>
      <c r="P13" s="27"/>
      <c r="Q13" s="27"/>
      <c r="R13" s="27"/>
      <c r="S13" s="27"/>
    </row>
    <row r="14" spans="1:19" x14ac:dyDescent="0.2">
      <c r="A14" s="19" t="s">
        <v>105</v>
      </c>
      <c r="B14" s="25"/>
      <c r="C14" s="25" t="s">
        <v>97</v>
      </c>
      <c r="D14" s="25"/>
      <c r="E14" s="25"/>
      <c r="F14" s="25"/>
      <c r="G14" s="20"/>
      <c r="H14" s="24"/>
      <c r="I14" s="22"/>
      <c r="J14" s="16"/>
      <c r="O14" s="27"/>
      <c r="P14" s="27"/>
      <c r="Q14" s="27"/>
      <c r="R14" s="27"/>
      <c r="S14" s="27"/>
    </row>
    <row r="15" spans="1:19" x14ac:dyDescent="0.2">
      <c r="A15" s="19" t="s">
        <v>106</v>
      </c>
      <c r="B15" s="25" t="s">
        <v>101</v>
      </c>
      <c r="C15" s="25"/>
      <c r="D15" s="25"/>
      <c r="E15" s="25"/>
      <c r="F15" s="25"/>
      <c r="G15" s="20"/>
      <c r="H15" s="24"/>
      <c r="I15" s="22"/>
      <c r="J15" s="16"/>
      <c r="O15" s="27"/>
      <c r="P15" s="27"/>
      <c r="Q15" s="27"/>
      <c r="R15" s="27"/>
      <c r="S15" s="27"/>
    </row>
    <row r="16" spans="1:19" x14ac:dyDescent="0.2">
      <c r="A16" s="19" t="s">
        <v>107</v>
      </c>
      <c r="B16" s="25"/>
      <c r="C16" s="25"/>
      <c r="D16" s="26" t="s">
        <v>99</v>
      </c>
      <c r="E16" s="26" t="s">
        <v>99</v>
      </c>
      <c r="F16" s="26" t="s">
        <v>99</v>
      </c>
      <c r="G16" s="20"/>
      <c r="H16" s="24"/>
      <c r="I16" s="22"/>
      <c r="J16" s="16"/>
      <c r="O16" s="27"/>
      <c r="P16" s="27"/>
      <c r="Q16" s="27"/>
      <c r="R16" s="27"/>
      <c r="S16" s="27"/>
    </row>
    <row r="17" spans="1:19" x14ac:dyDescent="0.2">
      <c r="A17" s="19" t="s">
        <v>108</v>
      </c>
      <c r="B17" s="25"/>
      <c r="C17" s="25"/>
      <c r="D17" s="25"/>
      <c r="E17" s="25"/>
      <c r="F17" s="25"/>
      <c r="G17" s="20"/>
      <c r="H17" s="24"/>
      <c r="I17" s="22"/>
      <c r="J17" s="16"/>
      <c r="O17" s="27"/>
      <c r="P17" s="27"/>
      <c r="Q17" s="27"/>
      <c r="R17" s="27"/>
      <c r="S17" s="27"/>
    </row>
    <row r="18" spans="1:19" x14ac:dyDescent="0.2">
      <c r="A18" s="19" t="s">
        <v>109</v>
      </c>
      <c r="B18" s="25"/>
      <c r="C18" s="25"/>
      <c r="D18" s="25" t="s">
        <v>99</v>
      </c>
      <c r="E18" s="25"/>
      <c r="F18" s="25"/>
      <c r="G18" s="20"/>
      <c r="H18" s="24"/>
      <c r="I18" s="22"/>
      <c r="J18" s="16"/>
      <c r="O18" s="27"/>
      <c r="P18" s="27"/>
      <c r="Q18" s="27"/>
      <c r="R18" s="27"/>
      <c r="S18" s="27"/>
    </row>
    <row r="19" spans="1:19" x14ac:dyDescent="0.2">
      <c r="A19" s="19" t="s">
        <v>110</v>
      </c>
      <c r="B19" s="26" t="s">
        <v>99</v>
      </c>
      <c r="C19" s="26" t="s">
        <v>99</v>
      </c>
      <c r="D19" s="25"/>
      <c r="E19" s="25"/>
      <c r="F19" s="25"/>
      <c r="G19" s="20"/>
      <c r="H19" s="24"/>
      <c r="I19" s="22"/>
      <c r="J19" s="16"/>
      <c r="O19" s="27"/>
      <c r="P19" s="27"/>
      <c r="Q19" s="27"/>
      <c r="R19" s="27"/>
      <c r="S19" s="27"/>
    </row>
    <row r="20" spans="1:19" x14ac:dyDescent="0.2">
      <c r="A20" s="19" t="s">
        <v>111</v>
      </c>
      <c r="B20" s="25"/>
      <c r="C20" s="25"/>
      <c r="D20" s="25"/>
      <c r="E20" s="25"/>
      <c r="F20" s="25"/>
      <c r="G20" s="20"/>
      <c r="H20" s="24"/>
      <c r="I20" s="22"/>
      <c r="J20" s="16"/>
      <c r="O20" s="27"/>
      <c r="P20" s="27"/>
      <c r="Q20" s="27"/>
      <c r="R20" s="27"/>
      <c r="S20" s="27"/>
    </row>
    <row r="21" spans="1:19" x14ac:dyDescent="0.2">
      <c r="A21" s="19" t="s">
        <v>112</v>
      </c>
      <c r="B21" s="25"/>
      <c r="C21" s="25"/>
      <c r="D21" s="25"/>
      <c r="E21" s="25"/>
      <c r="F21" s="25"/>
      <c r="G21" s="20"/>
      <c r="H21" s="24"/>
      <c r="I21" s="22"/>
      <c r="J21" s="16"/>
      <c r="O21" s="27"/>
      <c r="P21" s="27"/>
      <c r="Q21" s="27"/>
      <c r="R21" s="27"/>
      <c r="S21" s="27"/>
    </row>
    <row r="22" spans="1:19" x14ac:dyDescent="0.2">
      <c r="A22" s="19" t="s">
        <v>113</v>
      </c>
      <c r="B22" s="25"/>
      <c r="C22" s="26" t="s">
        <v>99</v>
      </c>
      <c r="D22" s="26" t="s">
        <v>99</v>
      </c>
      <c r="E22" s="26" t="s">
        <v>99</v>
      </c>
      <c r="F22" s="26" t="s">
        <v>99</v>
      </c>
      <c r="G22" s="20"/>
      <c r="H22" s="24"/>
      <c r="I22" s="22"/>
      <c r="J22" s="16"/>
      <c r="O22" s="27"/>
      <c r="P22" s="27"/>
      <c r="Q22" s="27"/>
      <c r="R22" s="27"/>
      <c r="S22" s="27"/>
    </row>
    <row r="23" spans="1:19" x14ac:dyDescent="0.2">
      <c r="A23" s="19" t="s">
        <v>114</v>
      </c>
      <c r="B23" s="26" t="s">
        <v>99</v>
      </c>
      <c r="C23" s="26" t="s">
        <v>99</v>
      </c>
      <c r="D23" s="26" t="s">
        <v>99</v>
      </c>
      <c r="E23" s="26" t="s">
        <v>99</v>
      </c>
      <c r="F23" s="26" t="s">
        <v>99</v>
      </c>
      <c r="G23" s="20"/>
      <c r="H23" s="24"/>
      <c r="I23" s="22"/>
      <c r="J23" s="16"/>
      <c r="O23" s="27"/>
      <c r="P23" s="27"/>
      <c r="Q23" s="27"/>
      <c r="R23" s="27"/>
      <c r="S23" s="27"/>
    </row>
    <row r="24" spans="1:19" x14ac:dyDescent="0.2">
      <c r="A24" s="19" t="s">
        <v>115</v>
      </c>
      <c r="B24" s="25"/>
      <c r="C24" s="25"/>
      <c r="D24" s="25"/>
      <c r="E24" s="25"/>
      <c r="F24" s="25"/>
      <c r="G24" s="20"/>
      <c r="H24" s="24"/>
      <c r="I24" s="22"/>
      <c r="J24" s="16"/>
      <c r="O24" s="27"/>
      <c r="P24" s="27"/>
      <c r="Q24" s="27"/>
      <c r="R24" s="27"/>
      <c r="S24" s="27"/>
    </row>
    <row r="25" spans="1:19" ht="15.75" customHeight="1" x14ac:dyDescent="0.2">
      <c r="A25" s="19" t="s">
        <v>116</v>
      </c>
      <c r="B25" s="25"/>
      <c r="C25" s="25"/>
      <c r="D25" s="25"/>
      <c r="E25" s="26" t="s">
        <v>99</v>
      </c>
      <c r="F25" s="26" t="s">
        <v>99</v>
      </c>
      <c r="G25" s="20"/>
      <c r="H25" s="24"/>
      <c r="I25" s="22"/>
      <c r="J25" s="16"/>
      <c r="O25" s="27"/>
      <c r="P25" s="27"/>
      <c r="Q25" s="27"/>
      <c r="R25" s="27"/>
      <c r="S25" s="27"/>
    </row>
    <row r="26" spans="1:19" x14ac:dyDescent="0.2">
      <c r="A26" s="19" t="s">
        <v>117</v>
      </c>
      <c r="B26" s="25"/>
      <c r="C26" s="25"/>
      <c r="D26" s="25"/>
      <c r="E26" s="25"/>
      <c r="F26" s="25"/>
      <c r="G26" s="20"/>
      <c r="H26" s="24"/>
      <c r="I26" s="22"/>
      <c r="O26" s="27"/>
      <c r="P26" s="27"/>
      <c r="Q26" s="27"/>
      <c r="R26" s="27"/>
      <c r="S26" s="27"/>
    </row>
    <row r="27" spans="1:19" x14ac:dyDescent="0.2">
      <c r="A27" s="49" t="s">
        <v>118</v>
      </c>
      <c r="B27" s="50"/>
      <c r="C27" s="50"/>
      <c r="D27" s="50" t="s">
        <v>101</v>
      </c>
      <c r="E27" s="50"/>
      <c r="F27" s="50"/>
      <c r="G27" s="51"/>
      <c r="H27" s="52"/>
      <c r="I27" s="22"/>
      <c r="O27" s="27"/>
      <c r="P27" s="27"/>
      <c r="Q27" s="27"/>
      <c r="R27" s="27"/>
      <c r="S27" s="27"/>
    </row>
    <row r="28" spans="1:19" ht="52.5" customHeight="1" x14ac:dyDescent="0.2">
      <c r="A28" s="46" t="s">
        <v>119</v>
      </c>
      <c r="B28" s="47"/>
      <c r="C28" s="47"/>
      <c r="D28" s="47"/>
      <c r="E28" s="47"/>
      <c r="F28" s="47"/>
      <c r="G28" s="48"/>
      <c r="H28" s="53"/>
      <c r="O28" s="27"/>
      <c r="P28" s="27"/>
      <c r="Q28" s="27"/>
      <c r="R28" s="27"/>
      <c r="S28" s="27"/>
    </row>
    <row r="29" spans="1:19" x14ac:dyDescent="0.2">
      <c r="O29" s="27"/>
      <c r="P29" s="27"/>
      <c r="Q29" s="27"/>
      <c r="R29" s="27"/>
      <c r="S29" s="27"/>
    </row>
  </sheetData>
  <mergeCells count="5">
    <mergeCell ref="B2:J2"/>
    <mergeCell ref="B3:J3"/>
    <mergeCell ref="B4:J4"/>
    <mergeCell ref="B5:J5"/>
    <mergeCell ref="B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Funkcje</vt:lpstr>
      <vt:lpstr>SUMA</vt:lpstr>
      <vt:lpstr>ŚREDNIA</vt:lpstr>
      <vt:lpstr>MAX MIN</vt:lpstr>
      <vt:lpstr>ZAOKR</vt:lpstr>
      <vt:lpstr>ILE.NIEPUSTYCH</vt:lpstr>
      <vt:lpstr>JEŻELI</vt:lpstr>
      <vt:lpstr>LICZ.JEŻELI</vt:lpstr>
      <vt:lpstr>Zadanie1 LISTA OBECNOŚCI</vt:lpstr>
      <vt:lpstr>Zadanie2 Stawka 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Art</cp:lastModifiedBy>
  <cp:revision/>
  <dcterms:created xsi:type="dcterms:W3CDTF">2009-02-10T08:12:51Z</dcterms:created>
  <dcterms:modified xsi:type="dcterms:W3CDTF">2023-02-08T09:49:21Z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